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45" yWindow="300" windowWidth="20730" windowHeight="11340" tabRatio="922" firstSheet="8" activeTab="22"/>
  </bookViews>
  <sheets>
    <sheet name="2-7-15" sheetId="1" r:id="rId1"/>
    <sheet name="2-21-15" sheetId="2" r:id="rId2"/>
    <sheet name="2-28-15" sheetId="3" r:id="rId3"/>
    <sheet name="3-14-15" sheetId="4" r:id="rId4"/>
    <sheet name="4-4-15" sheetId="5" r:id="rId5"/>
    <sheet name="4-4-15 (2)" sheetId="6" r:id="rId6"/>
    <sheet name="4-25-15" sheetId="7" r:id="rId7"/>
    <sheet name="5-23-15" sheetId="8" r:id="rId8"/>
    <sheet name="5-23-15 (2)" sheetId="9" r:id="rId9"/>
    <sheet name="6-13-16" sheetId="10" r:id="rId10"/>
    <sheet name="6-20-15" sheetId="11" r:id="rId11"/>
    <sheet name="6-20-15 (2)" sheetId="12" r:id="rId12"/>
    <sheet name="6-20-15 (3)" sheetId="13" r:id="rId13"/>
    <sheet name="7-4-15" sheetId="14" r:id="rId14"/>
    <sheet name="7-18-15" sheetId="15" r:id="rId15"/>
    <sheet name="8-1-15" sheetId="16" r:id="rId16"/>
    <sheet name="9-12-15" sheetId="17" r:id="rId17"/>
    <sheet name="9-19-15" sheetId="18" r:id="rId18"/>
    <sheet name="10-17-15" sheetId="20" r:id="rId19"/>
    <sheet name="10-17-15 (2)" sheetId="24" r:id="rId20"/>
    <sheet name="10-24-15" sheetId="21" r:id="rId21"/>
    <sheet name="10-24-15 (2)" sheetId="22" r:id="rId22"/>
    <sheet name="11-7-15" sheetId="25" r:id="rId2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1" i="21" l="1"/>
  <c r="P41" i="21"/>
  <c r="L41" i="21"/>
  <c r="C41" i="21"/>
  <c r="Q40" i="21"/>
  <c r="P40" i="21"/>
  <c r="L40" i="21"/>
  <c r="C40" i="21"/>
  <c r="Q39" i="21"/>
  <c r="P39" i="21"/>
  <c r="L39" i="21"/>
  <c r="C39" i="21"/>
  <c r="Q38" i="21"/>
  <c r="P38" i="21"/>
  <c r="L38" i="21"/>
  <c r="C38" i="21"/>
  <c r="Q37" i="21"/>
  <c r="P37" i="21"/>
  <c r="L37" i="21"/>
  <c r="C37" i="21"/>
  <c r="Q36" i="21"/>
  <c r="P36" i="21"/>
  <c r="L36" i="21"/>
  <c r="C36" i="21"/>
  <c r="Q35" i="21"/>
  <c r="P35" i="21"/>
  <c r="L35" i="21"/>
  <c r="C35" i="21"/>
  <c r="Q34" i="21"/>
  <c r="P34" i="21"/>
  <c r="L34" i="21"/>
  <c r="C34" i="21"/>
  <c r="Q33" i="21"/>
  <c r="P33" i="21"/>
  <c r="L33" i="21"/>
  <c r="C33" i="21"/>
  <c r="Q32" i="21"/>
  <c r="P32" i="21"/>
  <c r="L32" i="21"/>
  <c r="C32" i="21"/>
  <c r="Q31" i="21"/>
  <c r="P31" i="21"/>
  <c r="L31" i="21"/>
  <c r="C31" i="21"/>
  <c r="Q30" i="21"/>
  <c r="P30" i="21"/>
  <c r="L30" i="21"/>
  <c r="C30" i="21"/>
  <c r="Q29" i="21"/>
  <c r="P29" i="21"/>
  <c r="L29" i="21"/>
  <c r="C29" i="21"/>
  <c r="Q28" i="21"/>
  <c r="P28" i="21"/>
  <c r="L28" i="21"/>
  <c r="C28" i="21"/>
  <c r="Q27" i="21"/>
  <c r="P27" i="21"/>
  <c r="L27" i="21"/>
  <c r="C27" i="21"/>
  <c r="Q26" i="21"/>
  <c r="P26" i="21"/>
  <c r="L26" i="21"/>
  <c r="C26" i="21"/>
  <c r="Q25" i="21"/>
  <c r="P25" i="21"/>
  <c r="L25" i="21"/>
  <c r="C25" i="21"/>
  <c r="Q54" i="21"/>
  <c r="P54" i="21"/>
  <c r="L54" i="21"/>
  <c r="C54" i="21"/>
  <c r="Q53" i="21"/>
  <c r="P53" i="21"/>
  <c r="L53" i="21"/>
  <c r="C53" i="21"/>
  <c r="Q52" i="21"/>
  <c r="P52" i="21"/>
  <c r="L52" i="21"/>
  <c r="C52" i="21"/>
  <c r="Q51" i="21"/>
  <c r="P51" i="21"/>
  <c r="L51" i="21"/>
  <c r="C51" i="21"/>
  <c r="Q50" i="21"/>
  <c r="P50" i="21"/>
  <c r="L50" i="21"/>
  <c r="C50" i="21"/>
  <c r="Q49" i="21"/>
  <c r="P49" i="21"/>
  <c r="L49" i="21"/>
  <c r="C49" i="21"/>
  <c r="Q48" i="21"/>
  <c r="P48" i="21"/>
  <c r="L48" i="21"/>
  <c r="C48" i="21"/>
  <c r="Q47" i="21"/>
  <c r="P47" i="21"/>
  <c r="L47" i="21"/>
  <c r="C47" i="21"/>
  <c r="Q46" i="21"/>
  <c r="P46" i="21"/>
  <c r="L46" i="21"/>
  <c r="C46" i="21"/>
  <c r="Q45" i="21"/>
  <c r="P45" i="21"/>
  <c r="L45" i="21"/>
  <c r="C45" i="21"/>
  <c r="Q44" i="21"/>
  <c r="P44" i="21"/>
  <c r="L44" i="21"/>
  <c r="C44" i="21"/>
  <c r="Q43" i="21"/>
  <c r="P43" i="21"/>
  <c r="L43" i="21"/>
  <c r="C43" i="21"/>
  <c r="Q42" i="21"/>
  <c r="P42" i="21"/>
  <c r="L42" i="21"/>
  <c r="C42" i="21"/>
  <c r="Q24" i="21"/>
  <c r="P24" i="21"/>
  <c r="L24" i="21"/>
  <c r="C24" i="21"/>
  <c r="Q23" i="21"/>
  <c r="P23" i="21"/>
  <c r="L23" i="21"/>
  <c r="C23" i="21"/>
  <c r="Q22" i="21"/>
  <c r="P22" i="21"/>
  <c r="L22" i="21"/>
  <c r="C22" i="21"/>
  <c r="Q21" i="21"/>
  <c r="P21" i="21"/>
  <c r="L21" i="21"/>
  <c r="C21" i="21"/>
  <c r="Q20" i="21"/>
  <c r="P20" i="21"/>
  <c r="L20" i="21"/>
  <c r="C20" i="21"/>
  <c r="Q19" i="21"/>
  <c r="P19" i="21"/>
  <c r="L19" i="21"/>
  <c r="C19" i="21"/>
  <c r="Q18" i="21"/>
  <c r="P18" i="21"/>
  <c r="L18" i="21"/>
  <c r="C18" i="21"/>
  <c r="Q17" i="21"/>
  <c r="P17" i="21"/>
  <c r="L17" i="21"/>
  <c r="C17" i="21"/>
  <c r="Q16" i="21"/>
  <c r="P16" i="21"/>
  <c r="L16" i="21"/>
  <c r="C16" i="21"/>
  <c r="Q94" i="18"/>
  <c r="T94" i="18"/>
  <c r="Q93" i="18"/>
  <c r="T93" i="18"/>
  <c r="Q92" i="18"/>
  <c r="T92" i="18"/>
  <c r="Q91" i="18"/>
  <c r="T91" i="18"/>
  <c r="Q90" i="18"/>
  <c r="T90" i="18"/>
  <c r="Q89" i="18"/>
  <c r="T89" i="18"/>
  <c r="Q88" i="18"/>
  <c r="T88" i="18"/>
  <c r="Q87" i="18"/>
  <c r="T87" i="18"/>
  <c r="T86" i="18"/>
  <c r="Q85" i="18"/>
  <c r="T85" i="18"/>
  <c r="Q84" i="18"/>
  <c r="T84" i="18"/>
  <c r="Q83" i="18"/>
  <c r="T83" i="18"/>
  <c r="Q82" i="18"/>
  <c r="T82" i="18"/>
  <c r="T81" i="18"/>
  <c r="T80" i="18"/>
  <c r="Q79" i="18"/>
  <c r="T79" i="18"/>
  <c r="Q78" i="18"/>
  <c r="T78" i="18"/>
  <c r="Q77" i="18"/>
  <c r="T77" i="18"/>
  <c r="T76" i="18"/>
  <c r="Q75" i="18"/>
  <c r="T75" i="18"/>
  <c r="Q74" i="18"/>
  <c r="T74" i="18"/>
  <c r="Q73" i="18"/>
  <c r="T73" i="18"/>
  <c r="Q72" i="18"/>
  <c r="T72" i="18"/>
  <c r="Q71" i="18"/>
  <c r="T71" i="18"/>
  <c r="Q70" i="18"/>
  <c r="T70" i="18"/>
  <c r="Q69" i="18"/>
  <c r="T69" i="18"/>
  <c r="Q68" i="18"/>
  <c r="T68" i="18"/>
  <c r="Q67" i="18"/>
  <c r="T67" i="18"/>
  <c r="Q66" i="18"/>
  <c r="T66" i="18"/>
  <c r="Q65" i="18"/>
  <c r="T65" i="18"/>
  <c r="Q64" i="18"/>
  <c r="T64" i="18"/>
  <c r="Q63" i="18"/>
  <c r="T63" i="18"/>
  <c r="Q62" i="18"/>
  <c r="T62" i="18"/>
  <c r="Q61" i="18"/>
  <c r="T61" i="18"/>
  <c r="Q60" i="18"/>
  <c r="T60" i="18"/>
  <c r="Q59" i="18"/>
  <c r="T59" i="18"/>
  <c r="Q58" i="18"/>
  <c r="T58" i="18"/>
  <c r="Q57" i="18"/>
  <c r="T57" i="18"/>
  <c r="Q56" i="18"/>
  <c r="T56" i="18"/>
  <c r="Q55" i="18"/>
  <c r="T55" i="18"/>
  <c r="Q54" i="18"/>
  <c r="T54" i="18"/>
  <c r="Q53" i="18"/>
  <c r="T53" i="18"/>
  <c r="Q52" i="18"/>
  <c r="T52" i="18"/>
  <c r="Q51" i="18"/>
  <c r="T51" i="18"/>
  <c r="Q50" i="18"/>
  <c r="T50" i="18"/>
  <c r="Q49" i="18"/>
  <c r="T49" i="18"/>
  <c r="Q48" i="18"/>
  <c r="T48" i="18"/>
  <c r="Q47" i="18"/>
  <c r="T47" i="18"/>
  <c r="Q46" i="18"/>
  <c r="T46" i="18"/>
  <c r="Q45" i="18"/>
  <c r="T45" i="18"/>
  <c r="Q44" i="18"/>
  <c r="T44" i="18"/>
  <c r="Q43" i="18"/>
  <c r="T43" i="18"/>
  <c r="Q42" i="18"/>
  <c r="T42" i="18"/>
  <c r="Q41" i="18"/>
  <c r="T41" i="18"/>
  <c r="Q40" i="18"/>
  <c r="T40" i="18"/>
  <c r="Q39" i="18"/>
  <c r="T39" i="18"/>
  <c r="Q38" i="18"/>
  <c r="T38" i="18"/>
  <c r="Q37" i="18"/>
  <c r="T37" i="18"/>
  <c r="Q36" i="18"/>
  <c r="T36" i="18"/>
  <c r="Q35" i="18"/>
  <c r="T35" i="18"/>
  <c r="T34" i="18"/>
  <c r="Q33" i="18"/>
  <c r="T33" i="18"/>
  <c r="Q32" i="18"/>
  <c r="T32" i="18"/>
  <c r="Q31" i="18"/>
  <c r="T31" i="18"/>
  <c r="Q30" i="18"/>
  <c r="T30" i="18"/>
  <c r="T29" i="18"/>
  <c r="Q28" i="18"/>
  <c r="T28" i="18"/>
  <c r="Q27" i="18"/>
  <c r="T27" i="18"/>
  <c r="Q26" i="18"/>
  <c r="T26" i="18"/>
  <c r="Q25" i="18"/>
  <c r="T25" i="18"/>
  <c r="Q24" i="18"/>
  <c r="T24" i="18"/>
  <c r="Q23" i="18"/>
  <c r="T23" i="18"/>
  <c r="Q22" i="18"/>
  <c r="T22" i="18"/>
  <c r="Q21" i="18"/>
  <c r="T21" i="18"/>
  <c r="Q20" i="18"/>
  <c r="T20" i="18"/>
  <c r="T19" i="18"/>
  <c r="Q18" i="18"/>
  <c r="T18" i="18"/>
  <c r="Q17" i="18"/>
  <c r="T17" i="18"/>
  <c r="Q16" i="18"/>
  <c r="V16" i="18"/>
  <c r="T16" i="18"/>
  <c r="Q15" i="18"/>
  <c r="T15" i="18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0" i="17"/>
  <c r="Q19" i="17"/>
  <c r="Q18" i="17"/>
  <c r="Q17" i="17"/>
  <c r="Q16" i="17"/>
  <c r="Q78" i="10"/>
  <c r="Q75" i="10"/>
  <c r="Q73" i="10"/>
  <c r="Q71" i="10"/>
  <c r="Q69" i="10"/>
  <c r="Q68" i="10"/>
  <c r="Q66" i="10"/>
  <c r="Q65" i="10"/>
  <c r="Q64" i="10"/>
  <c r="Q62" i="10"/>
  <c r="Q61" i="10"/>
  <c r="Q59" i="10"/>
  <c r="Q58" i="10"/>
  <c r="Q56" i="10"/>
  <c r="Q55" i="10"/>
  <c r="Q53" i="10"/>
  <c r="Q52" i="10"/>
  <c r="Q51" i="10"/>
  <c r="Q50" i="10"/>
  <c r="Q49" i="10"/>
  <c r="Q47" i="10"/>
  <c r="Q46" i="10"/>
  <c r="Q45" i="10"/>
  <c r="Q43" i="10"/>
  <c r="Q42" i="10"/>
  <c r="Q40" i="10"/>
  <c r="Q39" i="10"/>
  <c r="Q37" i="10"/>
  <c r="Q36" i="10"/>
  <c r="Q35" i="10"/>
  <c r="Q33" i="10"/>
  <c r="Q32" i="10"/>
  <c r="Q31" i="10"/>
  <c r="Q30" i="10"/>
  <c r="Q29" i="10"/>
  <c r="Q28" i="10"/>
  <c r="Q27" i="10"/>
  <c r="Q26" i="10"/>
  <c r="Q24" i="10"/>
  <c r="Q20" i="10"/>
  <c r="Q19" i="10"/>
  <c r="Q17" i="10"/>
  <c r="Q16" i="10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Q53" i="6"/>
  <c r="Q52" i="6"/>
  <c r="Q51" i="6"/>
  <c r="Q50" i="6"/>
  <c r="Q49" i="6"/>
  <c r="Q48" i="6"/>
  <c r="Q47" i="6"/>
  <c r="Q46" i="6"/>
  <c r="Q45" i="6"/>
  <c r="Q44" i="6"/>
  <c r="Q43" i="6"/>
  <c r="Q42" i="6"/>
  <c r="Q23" i="6"/>
  <c r="Q22" i="6"/>
  <c r="Q21" i="6"/>
  <c r="Q20" i="6"/>
  <c r="Q19" i="6"/>
  <c r="Q18" i="6"/>
  <c r="Q17" i="6"/>
  <c r="S96" i="5"/>
  <c r="T96" i="5"/>
  <c r="S95" i="5"/>
  <c r="T95" i="5"/>
  <c r="S94" i="5"/>
  <c r="T94" i="5"/>
  <c r="S93" i="5"/>
  <c r="T93" i="5"/>
  <c r="S92" i="5"/>
  <c r="T92" i="5"/>
  <c r="S91" i="5"/>
  <c r="T91" i="5"/>
  <c r="S90" i="5"/>
  <c r="T90" i="5"/>
  <c r="S89" i="5"/>
  <c r="T89" i="5"/>
  <c r="S88" i="5"/>
  <c r="T88" i="5"/>
  <c r="S87" i="5"/>
  <c r="T87" i="5"/>
  <c r="S86" i="5"/>
  <c r="T86" i="5"/>
  <c r="S85" i="5"/>
  <c r="T85" i="5"/>
  <c r="S84" i="5"/>
  <c r="T84" i="5"/>
  <c r="S83" i="5"/>
  <c r="T83" i="5"/>
  <c r="S82" i="5"/>
  <c r="T82" i="5"/>
  <c r="S81" i="5"/>
  <c r="T81" i="5"/>
  <c r="S80" i="5"/>
  <c r="T80" i="5"/>
  <c r="S79" i="5"/>
  <c r="T79" i="5"/>
  <c r="S78" i="5"/>
  <c r="T78" i="5"/>
  <c r="S77" i="5"/>
  <c r="T77" i="5"/>
  <c r="S76" i="5"/>
  <c r="T76" i="5"/>
  <c r="S75" i="5"/>
  <c r="T75" i="5"/>
  <c r="S74" i="5"/>
  <c r="T74" i="5"/>
  <c r="S73" i="5"/>
  <c r="T73" i="5"/>
  <c r="S72" i="5"/>
  <c r="T72" i="5"/>
  <c r="S71" i="5"/>
  <c r="T71" i="5"/>
  <c r="S70" i="5"/>
  <c r="T70" i="5"/>
  <c r="S69" i="5"/>
  <c r="T69" i="5"/>
  <c r="S68" i="5"/>
  <c r="T68" i="5"/>
  <c r="S67" i="5"/>
  <c r="T67" i="5"/>
  <c r="S66" i="5"/>
  <c r="T66" i="5"/>
  <c r="S65" i="5"/>
  <c r="T65" i="5"/>
  <c r="S64" i="5"/>
  <c r="T64" i="5"/>
  <c r="S63" i="5"/>
  <c r="T63" i="5"/>
  <c r="S62" i="5"/>
  <c r="T62" i="5"/>
  <c r="S61" i="5"/>
  <c r="T61" i="5"/>
  <c r="S60" i="5"/>
  <c r="T60" i="5"/>
  <c r="S59" i="5"/>
  <c r="T59" i="5"/>
  <c r="S58" i="5"/>
  <c r="T58" i="5"/>
  <c r="S57" i="5"/>
  <c r="T57" i="5"/>
  <c r="S56" i="5"/>
  <c r="T56" i="5"/>
  <c r="S55" i="5"/>
  <c r="T55" i="5"/>
  <c r="S54" i="5"/>
  <c r="T54" i="5"/>
  <c r="S53" i="5"/>
  <c r="T53" i="5"/>
  <c r="S52" i="5"/>
  <c r="T52" i="5"/>
  <c r="S51" i="5"/>
  <c r="T51" i="5"/>
  <c r="S50" i="5"/>
  <c r="T50" i="5"/>
  <c r="S49" i="5"/>
  <c r="T49" i="5"/>
  <c r="S48" i="5"/>
  <c r="T48" i="5"/>
  <c r="S45" i="5"/>
  <c r="T45" i="5"/>
  <c r="S44" i="5"/>
  <c r="T44" i="5"/>
  <c r="S43" i="5"/>
  <c r="T43" i="5"/>
  <c r="S42" i="5"/>
  <c r="T42" i="5"/>
  <c r="S41" i="5"/>
  <c r="T41" i="5"/>
  <c r="S40" i="5"/>
  <c r="T40" i="5"/>
  <c r="S39" i="5"/>
  <c r="T39" i="5"/>
  <c r="S38" i="5"/>
  <c r="T38" i="5"/>
  <c r="S37" i="5"/>
  <c r="T37" i="5"/>
  <c r="S36" i="5"/>
  <c r="T36" i="5"/>
  <c r="S35" i="5"/>
  <c r="T35" i="5"/>
  <c r="S34" i="5"/>
  <c r="T34" i="5"/>
  <c r="S32" i="5"/>
  <c r="T32" i="5"/>
  <c r="S31" i="5"/>
  <c r="T31" i="5"/>
  <c r="S29" i="5"/>
  <c r="T29" i="5"/>
  <c r="S27" i="5"/>
  <c r="T27" i="5"/>
  <c r="S26" i="5"/>
  <c r="T26" i="5"/>
  <c r="S25" i="5"/>
  <c r="T25" i="5"/>
  <c r="S24" i="5"/>
  <c r="T24" i="5"/>
  <c r="S23" i="5"/>
  <c r="T23" i="5"/>
  <c r="S22" i="5"/>
  <c r="T22" i="5"/>
  <c r="S21" i="5"/>
  <c r="T21" i="5"/>
  <c r="S20" i="5"/>
  <c r="T20" i="5"/>
  <c r="S19" i="5"/>
  <c r="T19" i="5"/>
  <c r="S18" i="5"/>
  <c r="T18" i="5"/>
  <c r="S17" i="5"/>
  <c r="T17" i="5"/>
  <c r="S16" i="5"/>
  <c r="T16" i="5"/>
  <c r="S15" i="5"/>
  <c r="T15" i="5"/>
  <c r="S14" i="5"/>
  <c r="T14" i="5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7" i="1"/>
  <c r="O66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<sst xmlns="http://schemas.openxmlformats.org/spreadsheetml/2006/main" count="8263" uniqueCount="2538">
  <si>
    <t>Location:</t>
  </si>
  <si>
    <t>Team</t>
  </si>
  <si>
    <t>YOB</t>
  </si>
  <si>
    <t>Total</t>
  </si>
  <si>
    <t>Place</t>
  </si>
  <si>
    <t>105+</t>
  </si>
  <si>
    <t>75+</t>
  </si>
  <si>
    <t>Anthony Villanueva</t>
  </si>
  <si>
    <t>Silvia Gonzalez</t>
  </si>
  <si>
    <t>Arian Adorna</t>
  </si>
  <si>
    <t>Rachel Batista</t>
  </si>
  <si>
    <t>X</t>
  </si>
  <si>
    <t>Alexander Tellechea</t>
  </si>
  <si>
    <t>Name</t>
  </si>
  <si>
    <t>Snatch 1</t>
  </si>
  <si>
    <t>Snatch 2</t>
  </si>
  <si>
    <t>Snatch 3</t>
  </si>
  <si>
    <t>Best Snatch</t>
  </si>
  <si>
    <t>Kristine Gonzalez</t>
  </si>
  <si>
    <t>Jackie Lata</t>
  </si>
  <si>
    <t>Leighann Panico</t>
  </si>
  <si>
    <t>60X</t>
  </si>
  <si>
    <t>76X</t>
  </si>
  <si>
    <t>84X</t>
  </si>
  <si>
    <t>100X</t>
  </si>
  <si>
    <t>78X</t>
  </si>
  <si>
    <t>93X</t>
  </si>
  <si>
    <t>95X</t>
  </si>
  <si>
    <t>102X</t>
  </si>
  <si>
    <t>105X</t>
  </si>
  <si>
    <t>Adrian Florido</t>
  </si>
  <si>
    <t>125x</t>
  </si>
  <si>
    <t>152x</t>
  </si>
  <si>
    <t>140x</t>
  </si>
  <si>
    <t>120x</t>
  </si>
  <si>
    <t>95x</t>
  </si>
  <si>
    <t>100x</t>
  </si>
  <si>
    <t>137x</t>
  </si>
  <si>
    <t>Andrew Allen</t>
  </si>
  <si>
    <t>Joseph Garcia</t>
  </si>
  <si>
    <t>Yandy Roman</t>
  </si>
  <si>
    <t>Christopher Franco</t>
  </si>
  <si>
    <t>Div</t>
  </si>
  <si>
    <t>Danielle Moskalenko</t>
  </si>
  <si>
    <t>Sinclair</t>
  </si>
  <si>
    <t>MUSCLE FARM</t>
  </si>
  <si>
    <t>FWC BARBELL</t>
  </si>
  <si>
    <t>UNATTACHED</t>
  </si>
  <si>
    <t>Points</t>
  </si>
  <si>
    <t>Alex Garcia</t>
  </si>
  <si>
    <t>55x</t>
  </si>
  <si>
    <t>Ingrid Saenz</t>
  </si>
  <si>
    <t>50x</t>
  </si>
  <si>
    <t>Group:</t>
  </si>
  <si>
    <t>Sanction #:</t>
  </si>
  <si>
    <t>Competition:</t>
  </si>
  <si>
    <t>Date:</t>
  </si>
  <si>
    <t>Carole Martino</t>
  </si>
  <si>
    <t>Jenna Howe</t>
  </si>
  <si>
    <t>Annia Velazquez</t>
  </si>
  <si>
    <t>Sonia Pillon</t>
  </si>
  <si>
    <t>Emely Viteri</t>
  </si>
  <si>
    <t>Jessica Savas</t>
  </si>
  <si>
    <t>Iris Veciana</t>
  </si>
  <si>
    <t>Josemar Jauregui</t>
  </si>
  <si>
    <t>Lisa Culver</t>
  </si>
  <si>
    <t>Robin Palmer</t>
  </si>
  <si>
    <t xml:space="preserve">Tara Demers </t>
  </si>
  <si>
    <t>Adriana Kaible</t>
  </si>
  <si>
    <t>Cristina Hernandez</t>
  </si>
  <si>
    <t>Casey Mino</t>
  </si>
  <si>
    <t xml:space="preserve">Tiernan Ramer </t>
  </si>
  <si>
    <t>Tommie Deprima</t>
  </si>
  <si>
    <t xml:space="preserve">Lauren Leon </t>
  </si>
  <si>
    <t>Lian Norgrad</t>
  </si>
  <si>
    <t>Alexandra Coulouris</t>
  </si>
  <si>
    <t>Nicole Biscuiti</t>
  </si>
  <si>
    <t>Jessica Bergman</t>
  </si>
  <si>
    <t>Jessica Jimenez</t>
  </si>
  <si>
    <t>Amy Romero</t>
  </si>
  <si>
    <t>Jessica Calvino</t>
  </si>
  <si>
    <t>Rachele Moramarco</t>
  </si>
  <si>
    <t xml:space="preserve">Kristin Roberts </t>
  </si>
  <si>
    <t xml:space="preserve">TEAM DORAL </t>
  </si>
  <si>
    <t>BLACK SHEEP ATHLETICS</t>
  </si>
  <si>
    <t>JACKED WL</t>
  </si>
  <si>
    <t>FIU WEIGHTLIFTING</t>
  </si>
  <si>
    <t>CF BRX</t>
  </si>
  <si>
    <t xml:space="preserve">OLY CONCEPTS </t>
  </si>
  <si>
    <t>RISE WL</t>
  </si>
  <si>
    <t>HYPE WL</t>
  </si>
  <si>
    <t>VICTORY WL</t>
  </si>
  <si>
    <t>BLACK MAGIC WL</t>
  </si>
  <si>
    <t>HOOLIGAN WL</t>
  </si>
  <si>
    <t>IRON TEMPLE</t>
  </si>
  <si>
    <t>MASH MAFIA</t>
  </si>
  <si>
    <t>VALHALLA BARBELL</t>
  </si>
  <si>
    <t>DORAL WEIGHTLIFTING CHAMPIONSHIP</t>
  </si>
  <si>
    <t>(city, state)</t>
  </si>
  <si>
    <t>DORAL, FLORIDA</t>
  </si>
  <si>
    <t>02/07/15 &amp; 02/08/15</t>
  </si>
  <si>
    <t>FEMALE</t>
  </si>
  <si>
    <t>14-15-02</t>
  </si>
  <si>
    <t xml:space="preserve">Body Weight </t>
  </si>
  <si>
    <t>Wt Class</t>
  </si>
  <si>
    <t>C&amp;J 1</t>
  </si>
  <si>
    <t>C&amp;J 2</t>
  </si>
  <si>
    <t>C&amp;J 3</t>
  </si>
  <si>
    <t>Best C&amp;J</t>
  </si>
  <si>
    <t>J</t>
  </si>
  <si>
    <t>41x</t>
  </si>
  <si>
    <t>M</t>
  </si>
  <si>
    <t>48X</t>
  </si>
  <si>
    <t>50X</t>
  </si>
  <si>
    <t>S</t>
  </si>
  <si>
    <t>47x</t>
  </si>
  <si>
    <t>67X</t>
  </si>
  <si>
    <t>53x</t>
  </si>
  <si>
    <t>66X</t>
  </si>
  <si>
    <t>59x</t>
  </si>
  <si>
    <t>57X</t>
  </si>
  <si>
    <t>73X</t>
  </si>
  <si>
    <t>51X</t>
  </si>
  <si>
    <t>70X</t>
  </si>
  <si>
    <t>43X</t>
  </si>
  <si>
    <t>57x</t>
  </si>
  <si>
    <t>62x</t>
  </si>
  <si>
    <t>61x</t>
  </si>
  <si>
    <t>91x</t>
  </si>
  <si>
    <t>54x</t>
  </si>
  <si>
    <t>51x</t>
  </si>
  <si>
    <t>Y</t>
  </si>
  <si>
    <t>27x</t>
  </si>
  <si>
    <t>65x</t>
  </si>
  <si>
    <t>67x</t>
  </si>
  <si>
    <t>84x</t>
  </si>
  <si>
    <t>72x</t>
  </si>
  <si>
    <t>80x</t>
  </si>
  <si>
    <t>42x</t>
  </si>
  <si>
    <t>85x</t>
  </si>
  <si>
    <t>37x</t>
  </si>
  <si>
    <t>71x</t>
  </si>
  <si>
    <t>74x</t>
  </si>
  <si>
    <t>92x</t>
  </si>
  <si>
    <t>Andres Losada</t>
  </si>
  <si>
    <t>TEAM DORAL</t>
  </si>
  <si>
    <t>Brandon Pedrosa</t>
  </si>
  <si>
    <t>Humberto Espindola</t>
  </si>
  <si>
    <t>94X</t>
  </si>
  <si>
    <t>Alejandro Angarita</t>
  </si>
  <si>
    <t>I AM CROSSFIT</t>
  </si>
  <si>
    <t>111X</t>
  </si>
  <si>
    <t>112X</t>
  </si>
  <si>
    <t>122X</t>
  </si>
  <si>
    <t>Jorge Mendez</t>
  </si>
  <si>
    <t>REVO BARBELL CLUB</t>
  </si>
  <si>
    <t>89X</t>
  </si>
  <si>
    <t>Pete Alarcon</t>
  </si>
  <si>
    <t>Lorenzo Thomas</t>
  </si>
  <si>
    <t>80X</t>
  </si>
  <si>
    <t>107X</t>
  </si>
  <si>
    <t>Ediel Marquez</t>
  </si>
  <si>
    <t>126X</t>
  </si>
  <si>
    <t>130X</t>
  </si>
  <si>
    <t>Michael Sosa</t>
  </si>
  <si>
    <t>83X</t>
  </si>
  <si>
    <t>115X</t>
  </si>
  <si>
    <t>Dayan Hernandez</t>
  </si>
  <si>
    <t>150X</t>
  </si>
  <si>
    <t>160X</t>
  </si>
  <si>
    <t>FLORIDA JAX</t>
  </si>
  <si>
    <t>133X</t>
  </si>
  <si>
    <t>Kevin Burger</t>
  </si>
  <si>
    <t>BROWARD BARBELL CLUB</t>
  </si>
  <si>
    <t>129X</t>
  </si>
  <si>
    <t>Mathew Brennan</t>
  </si>
  <si>
    <t>CF HARDCORE POMPANO B.</t>
  </si>
  <si>
    <t>110X</t>
  </si>
  <si>
    <t>Michael Tucciarone</t>
  </si>
  <si>
    <t>125X</t>
  </si>
  <si>
    <t xml:space="preserve">Roger Caibe </t>
  </si>
  <si>
    <t>101X</t>
  </si>
  <si>
    <t>140X</t>
  </si>
  <si>
    <t>Andrew Paul-Hus</t>
  </si>
  <si>
    <t>John McGovern</t>
  </si>
  <si>
    <t xml:space="preserve">RAZOR'S EDGE </t>
  </si>
  <si>
    <t>183x</t>
  </si>
  <si>
    <t>FLORIDA ORLANDO</t>
  </si>
  <si>
    <t>155X</t>
  </si>
  <si>
    <t>WOD CITY</t>
  </si>
  <si>
    <t>108x</t>
  </si>
  <si>
    <t>Diego Vizcaino</t>
  </si>
  <si>
    <t>85X</t>
  </si>
  <si>
    <t>87X</t>
  </si>
  <si>
    <t>117X</t>
  </si>
  <si>
    <t>Elio Sanchez</t>
  </si>
  <si>
    <t>135X</t>
  </si>
  <si>
    <t>136X</t>
  </si>
  <si>
    <t>Rodolfo Villanueva</t>
  </si>
  <si>
    <t>Jorge Valdez</t>
  </si>
  <si>
    <t>61X</t>
  </si>
  <si>
    <t>Alex Ruggiere</t>
  </si>
  <si>
    <t>Ossie Alfonso</t>
  </si>
  <si>
    <t>104X</t>
  </si>
  <si>
    <t>141X</t>
  </si>
  <si>
    <t>Chase Dickinson</t>
  </si>
  <si>
    <t>TRAINING PIT</t>
  </si>
  <si>
    <t>111x</t>
  </si>
  <si>
    <t>144x</t>
  </si>
  <si>
    <t>David Rodriguez</t>
  </si>
  <si>
    <t>Miguel Chevres</t>
  </si>
  <si>
    <t>FIU WL</t>
  </si>
  <si>
    <t>117x</t>
  </si>
  <si>
    <t>Elio Guerra</t>
  </si>
  <si>
    <t>165x</t>
  </si>
  <si>
    <t>Donivan Ciolifi</t>
  </si>
  <si>
    <t>135x</t>
  </si>
  <si>
    <t>Jason Patton</t>
  </si>
  <si>
    <t>TRAINING THINK TANK</t>
  </si>
  <si>
    <t>158x</t>
  </si>
  <si>
    <t>159x</t>
  </si>
  <si>
    <t>Jeremy Ramirez</t>
  </si>
  <si>
    <t>115x</t>
  </si>
  <si>
    <t>William Saum</t>
  </si>
  <si>
    <t>CF ESTERO</t>
  </si>
  <si>
    <t>James Krebs</t>
  </si>
  <si>
    <t>130x</t>
  </si>
  <si>
    <t>Jeffrey Ochoa</t>
  </si>
  <si>
    <t>UNASHAMED WL</t>
  </si>
  <si>
    <t>102x</t>
  </si>
  <si>
    <t>138x</t>
  </si>
  <si>
    <t>143x</t>
  </si>
  <si>
    <t>Cory Pickert</t>
  </si>
  <si>
    <t>110x</t>
  </si>
  <si>
    <t>Javier Pagliery</t>
  </si>
  <si>
    <t>1 Olympic Plaza</t>
  </si>
  <si>
    <t>Colorado Springs, CO  80909</t>
  </si>
  <si>
    <t>(719) 866-4508</t>
  </si>
  <si>
    <t>Fax (719) 866-4741</t>
  </si>
  <si>
    <t>http://weightlifting.teamusa.org</t>
  </si>
  <si>
    <t>e-mail: usaw@usaweightlifting.org</t>
  </si>
  <si>
    <t>SCORESHEET</t>
  </si>
  <si>
    <t>The Palm Beach Open</t>
  </si>
  <si>
    <t>West Palm Beach, FL</t>
  </si>
  <si>
    <t>14-15-03</t>
  </si>
  <si>
    <t>Lot</t>
  </si>
  <si>
    <t>Wt</t>
  </si>
  <si>
    <t>Year of</t>
  </si>
  <si>
    <t>Body</t>
  </si>
  <si>
    <t>Snatch</t>
  </si>
  <si>
    <t>Best</t>
  </si>
  <si>
    <t>Clean &amp; Jerk</t>
  </si>
  <si>
    <t>No.</t>
  </si>
  <si>
    <t>Gndr</t>
  </si>
  <si>
    <t>Class</t>
  </si>
  <si>
    <t>(Please print legibly)</t>
  </si>
  <si>
    <t>Birth</t>
  </si>
  <si>
    <t>Sna</t>
  </si>
  <si>
    <t>C&amp;J</t>
  </si>
  <si>
    <t>F</t>
  </si>
  <si>
    <t>W</t>
  </si>
  <si>
    <t>48 KG</t>
  </si>
  <si>
    <t>Olivia Chardon</t>
  </si>
  <si>
    <t>Epidemic Weightlifting</t>
  </si>
  <si>
    <t>Dina Dimoulis</t>
  </si>
  <si>
    <t>CrossFit Hardcore</t>
  </si>
  <si>
    <t>Lynnette Olmeda</t>
  </si>
  <si>
    <t>Team Conneticut</t>
  </si>
  <si>
    <t>53 KG</t>
  </si>
  <si>
    <t>Ashley Baror</t>
  </si>
  <si>
    <t>Natalia Cabanillas</t>
  </si>
  <si>
    <t>FIU Weightlifting</t>
  </si>
  <si>
    <t>Michelle Garner</t>
  </si>
  <si>
    <t>Team Soul</t>
  </si>
  <si>
    <t>Brooke Llano</t>
  </si>
  <si>
    <t>CrossFit DOA</t>
  </si>
  <si>
    <t>Johana Pascual</t>
  </si>
  <si>
    <t>Becky Reaver</t>
  </si>
  <si>
    <t>PSI Weightlifting Team</t>
  </si>
  <si>
    <t>58 KG</t>
  </si>
  <si>
    <t>Ivette Carcas</t>
  </si>
  <si>
    <t>Lauren Truszkowski</t>
  </si>
  <si>
    <t>Outlaw Barbell</t>
  </si>
  <si>
    <t>63 KG</t>
  </si>
  <si>
    <t>Sarah Caldabaugh</t>
  </si>
  <si>
    <t>Vero Beach Weightlifting</t>
  </si>
  <si>
    <t>Julisssa Gill</t>
  </si>
  <si>
    <t xml:space="preserve">FIU Weightlifting </t>
  </si>
  <si>
    <t>Lindsey Lecroy</t>
  </si>
  <si>
    <t>CrossFit Burg</t>
  </si>
  <si>
    <t>Christa Lequer</t>
  </si>
  <si>
    <t>Rachel Miller</t>
  </si>
  <si>
    <t>Cassidy Musgrove</t>
  </si>
  <si>
    <t>DOA CrossFit</t>
  </si>
  <si>
    <t>Stephanie Rutkowski</t>
  </si>
  <si>
    <t>W/ Junior</t>
  </si>
  <si>
    <t>Cheyenne Schenk</t>
  </si>
  <si>
    <t>Optimus Barbell</t>
  </si>
  <si>
    <t>69 KG</t>
  </si>
  <si>
    <t>Andrea DiRico</t>
  </si>
  <si>
    <t>PSI Weightlifting</t>
  </si>
  <si>
    <t>Jade Heinkel</t>
  </si>
  <si>
    <t>Vanessa Rodriguez</t>
  </si>
  <si>
    <t>CrossFit CityPlace</t>
  </si>
  <si>
    <t>Emily Rutkowski</t>
  </si>
  <si>
    <t>Jennifer Schrage</t>
  </si>
  <si>
    <t>Trinita Verano</t>
  </si>
  <si>
    <t xml:space="preserve">Port St. Lucie Weightlifting </t>
  </si>
  <si>
    <t>Lindsay Wright</t>
  </si>
  <si>
    <t>239 Weightlifting</t>
  </si>
  <si>
    <t>75 KG</t>
  </si>
  <si>
    <t>Sanchesca Brown</t>
  </si>
  <si>
    <t>Vanessa Damoulis</t>
  </si>
  <si>
    <t>Caroline Lowman</t>
  </si>
  <si>
    <t>Annabelle Martin</t>
  </si>
  <si>
    <t>239 weightlifting</t>
  </si>
  <si>
    <t>94 KG</t>
  </si>
  <si>
    <t>Luis Aguilar</t>
  </si>
  <si>
    <t>Ben Catania</t>
  </si>
  <si>
    <t>Alex Usategui</t>
  </si>
  <si>
    <t>FYF</t>
  </si>
  <si>
    <t>85 KG</t>
  </si>
  <si>
    <t>Matt Bends</t>
  </si>
  <si>
    <t>Rom Budhi</t>
  </si>
  <si>
    <t>Just CrossFit Barbell</t>
  </si>
  <si>
    <t>Jason Cabal</t>
  </si>
  <si>
    <t>Jonathan Chung</t>
  </si>
  <si>
    <t>Joseph Desiato</t>
  </si>
  <si>
    <t>Matt Osofsky</t>
  </si>
  <si>
    <t>Christopher Rodriguez</t>
  </si>
  <si>
    <t>Dominic Scaizo</t>
  </si>
  <si>
    <t xml:space="preserve">Optimus Barbell </t>
  </si>
  <si>
    <t>Steve Short</t>
  </si>
  <si>
    <t>77 KG</t>
  </si>
  <si>
    <t>Mansor Alsughayer</t>
  </si>
  <si>
    <t>Soul Weightlifting</t>
  </si>
  <si>
    <t>Anthony Ferraresi</t>
  </si>
  <si>
    <t>Jeffery Perez</t>
  </si>
  <si>
    <t>Port St. Lucie Weightlifting</t>
  </si>
  <si>
    <t>Diego Puromo</t>
  </si>
  <si>
    <t xml:space="preserve">PSI Weightlifting </t>
  </si>
  <si>
    <t>Joshua Tarafu</t>
  </si>
  <si>
    <t>Brandon Tufts</t>
  </si>
  <si>
    <t>Keith Wall</t>
  </si>
  <si>
    <t>Andres Aleman</t>
  </si>
  <si>
    <t>Carlos Fernandez</t>
  </si>
  <si>
    <t>Damian Murphy-Short</t>
  </si>
  <si>
    <t>Michael Pascual</t>
  </si>
  <si>
    <t>Angel Rodriguez</t>
  </si>
  <si>
    <t>M/ Youth</t>
  </si>
  <si>
    <t>62 KG</t>
  </si>
  <si>
    <t>Stephen Short III</t>
  </si>
  <si>
    <t>56 KG</t>
  </si>
  <si>
    <t>Eli Bauer</t>
  </si>
  <si>
    <t>Christopher Jacobs</t>
  </si>
  <si>
    <t>Farhan Sharar</t>
  </si>
  <si>
    <t>Hassan Sharar</t>
  </si>
  <si>
    <t>Sohail Sharar</t>
  </si>
  <si>
    <t>Justin Short</t>
  </si>
  <si>
    <t>105 KG</t>
  </si>
  <si>
    <t>Jeremy Bauer</t>
  </si>
  <si>
    <t>Tobias Bear</t>
  </si>
  <si>
    <t>FWC Barbell</t>
  </si>
  <si>
    <t>Training Think Tank</t>
  </si>
  <si>
    <t>+105 KG</t>
  </si>
  <si>
    <t>Cody Watkins</t>
  </si>
  <si>
    <t>Port Saint Lucie Weightlifting</t>
  </si>
  <si>
    <t>REFEREES</t>
  </si>
  <si>
    <t>Demetrius Callins</t>
  </si>
  <si>
    <t xml:space="preserve">MEET DIRECTOR </t>
  </si>
  <si>
    <t>Zachary Caswell</t>
  </si>
  <si>
    <t>Travis Cooper</t>
  </si>
  <si>
    <t>DATE</t>
  </si>
  <si>
    <t xml:space="preserve">PLEASE EMAIL COMPLETED FORM IN EXCEL OR CSV FORMAT TO:      usaw@usaweightlifting.org </t>
  </si>
  <si>
    <t>Central Florida Winter Open</t>
  </si>
  <si>
    <t>Orlando Florida</t>
  </si>
  <si>
    <t>Women</t>
  </si>
  <si>
    <t>14-15-08</t>
  </si>
  <si>
    <t>Jr</t>
  </si>
  <si>
    <t>Hilda Ortiz</t>
  </si>
  <si>
    <t>Team Florida - Orlando</t>
  </si>
  <si>
    <t>Sr</t>
  </si>
  <si>
    <t>Gaelyn Byrne</t>
  </si>
  <si>
    <t>Unattached</t>
  </si>
  <si>
    <t>Gabrielle Berrios</t>
  </si>
  <si>
    <t>Kirsti Potts</t>
  </si>
  <si>
    <t>Lauren Snyder</t>
  </si>
  <si>
    <t>Dominique Cunningham</t>
  </si>
  <si>
    <t>Janette Fuentes</t>
  </si>
  <si>
    <t>Ocean Pierce</t>
  </si>
  <si>
    <t>Victoria Berrios</t>
  </si>
  <si>
    <t>Alison Miller</t>
  </si>
  <si>
    <t xml:space="preserve">Tyrone Harvey </t>
  </si>
  <si>
    <t>Referee</t>
  </si>
  <si>
    <t>Caden Cahoy</t>
  </si>
  <si>
    <t>Bold City CrossFit</t>
  </si>
  <si>
    <t>Ian O'Keefe</t>
  </si>
  <si>
    <t>Team Florida Volusia</t>
  </si>
  <si>
    <t xml:space="preserve">Andy Hernandez </t>
  </si>
  <si>
    <t>Jacked Weightlifting</t>
  </si>
  <si>
    <t>Nicholas Lopez</t>
  </si>
  <si>
    <t>Team Florida Orlando</t>
  </si>
  <si>
    <t>Jonanthony Bartley</t>
  </si>
  <si>
    <t>N</t>
  </si>
  <si>
    <t>Carlos Hernandez</t>
  </si>
  <si>
    <t>Team Florida Manatee</t>
  </si>
  <si>
    <t>P</t>
  </si>
  <si>
    <t>Cj Charles</t>
  </si>
  <si>
    <t>Garrett Flick</t>
  </si>
  <si>
    <t>Andrew Davis</t>
  </si>
  <si>
    <t>Grant Debenedictis</t>
  </si>
  <si>
    <t>Mash Elite</t>
  </si>
  <si>
    <t>Josh Ingram</t>
  </si>
  <si>
    <t>The Altamonte Open</t>
  </si>
  <si>
    <t>March 14-15</t>
  </si>
  <si>
    <t>All</t>
  </si>
  <si>
    <t>Altamonte Springs, FL</t>
  </si>
  <si>
    <t>14-15-06</t>
  </si>
  <si>
    <t>weight_class</t>
  </si>
  <si>
    <t>lifter</t>
  </si>
  <si>
    <t>team</t>
  </si>
  <si>
    <t>gender</t>
  </si>
  <si>
    <t>year_of_birth</t>
  </si>
  <si>
    <t>division_id</t>
  </si>
  <si>
    <t>division_name</t>
  </si>
  <si>
    <t>division_order</t>
  </si>
  <si>
    <t>weight</t>
  </si>
  <si>
    <t>snatch1</t>
  </si>
  <si>
    <t>snatch2</t>
  </si>
  <si>
    <t>snatch3</t>
  </si>
  <si>
    <t>best_snatch</t>
  </si>
  <si>
    <t>cnj1</t>
  </si>
  <si>
    <t>cnj2</t>
  </si>
  <si>
    <t>cnj3</t>
  </si>
  <si>
    <t>best_c&amp;j</t>
  </si>
  <si>
    <t>total</t>
  </si>
  <si>
    <t>place</t>
  </si>
  <si>
    <t>points</t>
  </si>
  <si>
    <t>sinclair</t>
  </si>
  <si>
    <t>35K</t>
  </si>
  <si>
    <t>Graham Alexis</t>
  </si>
  <si>
    <t>Oly Concepts</t>
  </si>
  <si>
    <t>YOUTH</t>
  </si>
  <si>
    <t>39K</t>
  </si>
  <si>
    <t>Chardon Olivia</t>
  </si>
  <si>
    <t xml:space="preserve">Epidemic </t>
  </si>
  <si>
    <t>44K</t>
  </si>
  <si>
    <t>Rendon Elisa</t>
  </si>
  <si>
    <t>48K</t>
  </si>
  <si>
    <t>Pillon Sonia</t>
  </si>
  <si>
    <t>Black Sheep</t>
  </si>
  <si>
    <t>MASTER</t>
  </si>
  <si>
    <t>Garrett Tiffany</t>
  </si>
  <si>
    <t>SENIOR</t>
  </si>
  <si>
    <t>Concepcion Natalya</t>
  </si>
  <si>
    <t>53K</t>
  </si>
  <si>
    <t>Geller Alexandra</t>
  </si>
  <si>
    <t>Nave Leigha</t>
  </si>
  <si>
    <t>Amp Training</t>
  </si>
  <si>
    <t>Gavin Stacy</t>
  </si>
  <si>
    <t>Russo Grace</t>
  </si>
  <si>
    <t>Pedersen Paivy</t>
  </si>
  <si>
    <t>813 barbell club</t>
  </si>
  <si>
    <t>Richardson Leanne</t>
  </si>
  <si>
    <t xml:space="preserve">Sandbox </t>
  </si>
  <si>
    <t>Santos Julia</t>
  </si>
  <si>
    <t xml:space="preserve">O.C. 1411 </t>
  </si>
  <si>
    <t>Collins Maryah</t>
  </si>
  <si>
    <t>58K</t>
  </si>
  <si>
    <t>Batista Rachel</t>
  </si>
  <si>
    <t>Chen Madeline</t>
  </si>
  <si>
    <t>Richards Hannah</t>
  </si>
  <si>
    <t>Jessica Rodriguez</t>
  </si>
  <si>
    <t>Team Oly Concepts</t>
  </si>
  <si>
    <t>63K</t>
  </si>
  <si>
    <t>Deprima Tommie</t>
  </si>
  <si>
    <t>Blanchard Luiza</t>
  </si>
  <si>
    <t>Mino Casey</t>
  </si>
  <si>
    <t>Muller Samantha</t>
  </si>
  <si>
    <t>Altamiranda Jessica</t>
  </si>
  <si>
    <t>Rhone Morgan</t>
  </si>
  <si>
    <t>Iron Jungle</t>
  </si>
  <si>
    <t>Hearn Emily</t>
  </si>
  <si>
    <t>Hays Kelsey</t>
  </si>
  <si>
    <t>Kanterman Samantha</t>
  </si>
  <si>
    <t>Esquilin Marisol</t>
  </si>
  <si>
    <t>Florida Orlando</t>
  </si>
  <si>
    <t>Wright Lindsay</t>
  </si>
  <si>
    <t>McCloskey Cathy</t>
  </si>
  <si>
    <t>Ford Sara</t>
  </si>
  <si>
    <t xml:space="preserve">Unleashed </t>
  </si>
  <si>
    <t>Jaworske Jilly</t>
  </si>
  <si>
    <t>Fides-Lima Ashley</t>
  </si>
  <si>
    <t>Lester Jennifer</t>
  </si>
  <si>
    <t>Moore Rachel</t>
  </si>
  <si>
    <t>Staley Sarah</t>
  </si>
  <si>
    <t>Priest Ann</t>
  </si>
  <si>
    <t>Keene Kayla</t>
  </si>
  <si>
    <t>Klauka Elizabeth</t>
  </si>
  <si>
    <t>Douglas Hunter</t>
  </si>
  <si>
    <t>Ellise Jenkins</t>
  </si>
  <si>
    <t>Helbig Kristen</t>
  </si>
  <si>
    <t>69K</t>
  </si>
  <si>
    <t>Sarah Ellingson</t>
  </si>
  <si>
    <t>JUNIOR</t>
  </si>
  <si>
    <t>Gomaa Chanel</t>
  </si>
  <si>
    <t>Wright Sara</t>
  </si>
  <si>
    <t>Bonnick Christine</t>
  </si>
  <si>
    <t>Hautamaki Elizabeth</t>
  </si>
  <si>
    <t>Orebaugh Genevieve</t>
  </si>
  <si>
    <t>Whyte Rene</t>
  </si>
  <si>
    <t>Taylor Rachel</t>
  </si>
  <si>
    <t>OC</t>
  </si>
  <si>
    <t>Peterman Jazmin</t>
  </si>
  <si>
    <t>Atkin Brielle</t>
  </si>
  <si>
    <t>Russell Meghan</t>
  </si>
  <si>
    <t>75K</t>
  </si>
  <si>
    <t>Lowman Caroline</t>
  </si>
  <si>
    <t>75+K</t>
  </si>
  <si>
    <t>Gordon Jennifer</t>
  </si>
  <si>
    <t>Larson Bonnie</t>
  </si>
  <si>
    <t>Cameron Britany</t>
  </si>
  <si>
    <t>Montanez Pamela</t>
  </si>
  <si>
    <t>Ford Savanna</t>
  </si>
  <si>
    <t>Kovarik Meredith</t>
  </si>
  <si>
    <t>Butler Sara</t>
  </si>
  <si>
    <t>Crowe Hannah</t>
  </si>
  <si>
    <t>Team FL Orlando</t>
  </si>
  <si>
    <t>Booth Stephanie</t>
  </si>
  <si>
    <t>Honkonen Erica</t>
  </si>
  <si>
    <t>Moramarco Rachele</t>
  </si>
  <si>
    <t>Rhodes Coby</t>
  </si>
  <si>
    <t>56K</t>
  </si>
  <si>
    <t>Stachowicz Blake</t>
  </si>
  <si>
    <t>62K</t>
  </si>
  <si>
    <t>Kemble Dave</t>
  </si>
  <si>
    <t>Spraggins Sean</t>
  </si>
  <si>
    <t xml:space="preserve">Team FL </t>
  </si>
  <si>
    <t>Sproul Campbell</t>
  </si>
  <si>
    <t>Cortez Michael</t>
  </si>
  <si>
    <t>Fetter Patrick</t>
  </si>
  <si>
    <t>Old School</t>
  </si>
  <si>
    <t>Tellechea Alex</t>
  </si>
  <si>
    <t>Conner Irwin</t>
  </si>
  <si>
    <t>Thai Tony</t>
  </si>
  <si>
    <t>Kerese Eduardo</t>
  </si>
  <si>
    <t>Doheny Aaron</t>
  </si>
  <si>
    <t>Iturrioz Christopher</t>
  </si>
  <si>
    <t>77K</t>
  </si>
  <si>
    <t>Barajas Jose</t>
  </si>
  <si>
    <t>Huang Tony</t>
  </si>
  <si>
    <t>Ollila Brett</t>
  </si>
  <si>
    <t>Vargas Jonathan</t>
  </si>
  <si>
    <t>Brennan Matthew</t>
  </si>
  <si>
    <t>CF Hardcore</t>
  </si>
  <si>
    <t>Grupposo Vincent</t>
  </si>
  <si>
    <t>Wasser Brian</t>
  </si>
  <si>
    <t>239 weightlifing</t>
  </si>
  <si>
    <t>Christ Andrew</t>
  </si>
  <si>
    <t>Brown Kristopher</t>
  </si>
  <si>
    <t>Dominics Fernando</t>
  </si>
  <si>
    <t>Aceituno Alex</t>
  </si>
  <si>
    <t>Perez Derek</t>
  </si>
  <si>
    <t>Martinez George</t>
  </si>
  <si>
    <t>85K</t>
  </si>
  <si>
    <t>Adorna Adrian</t>
  </si>
  <si>
    <t>Liftwell Barbell</t>
  </si>
  <si>
    <t>94K</t>
  </si>
  <si>
    <t>Dexan Henne</t>
  </si>
  <si>
    <t>Barrios Macho</t>
  </si>
  <si>
    <t>Unleashed</t>
  </si>
  <si>
    <t>Danny Camargo</t>
  </si>
  <si>
    <t>Kanterman Neil</t>
  </si>
  <si>
    <t>Thornton Paul</t>
  </si>
  <si>
    <t>Benacquisto Matthew</t>
  </si>
  <si>
    <t>Santiago Mesac</t>
  </si>
  <si>
    <t>Damiano Pat</t>
  </si>
  <si>
    <t>CF 813</t>
  </si>
  <si>
    <t>Korges James</t>
  </si>
  <si>
    <t>Orebaugh Jon</t>
  </si>
  <si>
    <t>813 weightlifting</t>
  </si>
  <si>
    <t>Leoni Michael</t>
  </si>
  <si>
    <t>Rosener Drew</t>
  </si>
  <si>
    <t>Oberlander Glenn</t>
  </si>
  <si>
    <t>Belliveau Luke</t>
  </si>
  <si>
    <t>AMP</t>
  </si>
  <si>
    <t>Denofa James</t>
  </si>
  <si>
    <t>Cabal Jason</t>
  </si>
  <si>
    <t>Wright Kevin</t>
  </si>
  <si>
    <t>Christy Tony</t>
  </si>
  <si>
    <t>Sly Earl</t>
  </si>
  <si>
    <t>Cutler John</t>
  </si>
  <si>
    <t>Long John</t>
  </si>
  <si>
    <t>Hannah Kyle</t>
  </si>
  <si>
    <t>Volusia Cty</t>
  </si>
  <si>
    <t>McGinnis Eric</t>
  </si>
  <si>
    <t>McNeil Darryl</t>
  </si>
  <si>
    <t>Sporn Sean</t>
  </si>
  <si>
    <t>105K</t>
  </si>
  <si>
    <t>Hartley Jared</t>
  </si>
  <si>
    <t>105+K</t>
  </si>
  <si>
    <t>Hagstrom Duane</t>
  </si>
  <si>
    <t>Lombardi Roman</t>
  </si>
  <si>
    <t>Goddard Olly</t>
  </si>
  <si>
    <t>Fenrir Barbell</t>
  </si>
  <si>
    <t xml:space="preserve">Levin David </t>
  </si>
  <si>
    <t>Pratt Daniel</t>
  </si>
  <si>
    <t>XFC</t>
  </si>
  <si>
    <t>77k</t>
  </si>
  <si>
    <t>Aaron Addison</t>
  </si>
  <si>
    <t>Crossfit Hammerfirst</t>
  </si>
  <si>
    <t>The Iron Game Open</t>
  </si>
  <si>
    <t xml:space="preserve">Pembroke Pines, FL </t>
  </si>
  <si>
    <t>14-15-05</t>
  </si>
  <si>
    <t>Sex</t>
  </si>
  <si>
    <t>Age</t>
  </si>
  <si>
    <t>Division</t>
  </si>
  <si>
    <t>Weight Category</t>
  </si>
  <si>
    <t>DOB</t>
  </si>
  <si>
    <t>First Name</t>
  </si>
  <si>
    <t>Last Name</t>
  </si>
  <si>
    <t>Body Weight</t>
  </si>
  <si>
    <t>C&amp;Jerk 1</t>
  </si>
  <si>
    <t>C&amp;Jerk 2</t>
  </si>
  <si>
    <t>C&amp;Jerk 3</t>
  </si>
  <si>
    <t>Best C&amp;Jerk</t>
  </si>
  <si>
    <t>Formula</t>
  </si>
  <si>
    <t>Pl.</t>
  </si>
  <si>
    <t>senior</t>
  </si>
  <si>
    <t>Chelsea</t>
  </si>
  <si>
    <t>Valera</t>
  </si>
  <si>
    <t>25x</t>
  </si>
  <si>
    <t>f</t>
  </si>
  <si>
    <t>Robin</t>
  </si>
  <si>
    <t>Palmer</t>
  </si>
  <si>
    <t>Rise Weightlifting</t>
  </si>
  <si>
    <t>Amanda</t>
  </si>
  <si>
    <t>Basalyga</t>
  </si>
  <si>
    <t>Hype Weightlifting</t>
  </si>
  <si>
    <t>60x</t>
  </si>
  <si>
    <t>Sandra</t>
  </si>
  <si>
    <t>Supinger</t>
  </si>
  <si>
    <t>Black Sheep Atheletics</t>
  </si>
  <si>
    <t>52x</t>
  </si>
  <si>
    <t>64x</t>
  </si>
  <si>
    <t>SAMANTHA</t>
  </si>
  <si>
    <t>TRUJILLO</t>
  </si>
  <si>
    <t>72X</t>
  </si>
  <si>
    <t>Lynnette</t>
  </si>
  <si>
    <t>Olmeda</t>
  </si>
  <si>
    <t>68x</t>
  </si>
  <si>
    <t>69x</t>
  </si>
  <si>
    <t>Tayla</t>
  </si>
  <si>
    <t>Rubin</t>
  </si>
  <si>
    <t>Byne Weightlifting</t>
  </si>
  <si>
    <t>Emely</t>
  </si>
  <si>
    <t>Viteri</t>
  </si>
  <si>
    <t>Carolynn</t>
  </si>
  <si>
    <t>Rendon</t>
  </si>
  <si>
    <t>Team Victory Weightlifting</t>
  </si>
  <si>
    <t>58x</t>
  </si>
  <si>
    <t>Natalia</t>
  </si>
  <si>
    <t>Cabanillas</t>
  </si>
  <si>
    <t>79x</t>
  </si>
  <si>
    <t>x</t>
  </si>
  <si>
    <t>Brianna</t>
  </si>
  <si>
    <t>Hooker</t>
  </si>
  <si>
    <t>87x</t>
  </si>
  <si>
    <t>Melissa</t>
  </si>
  <si>
    <t>Villanueva</t>
  </si>
  <si>
    <t>masters</t>
  </si>
  <si>
    <t>Iggy</t>
  </si>
  <si>
    <t>Monsalve</t>
  </si>
  <si>
    <t>32x</t>
  </si>
  <si>
    <t>35x</t>
  </si>
  <si>
    <t>Andrea</t>
  </si>
  <si>
    <t>DiRico</t>
  </si>
  <si>
    <t>Jupiter PSI Weightlifting</t>
  </si>
  <si>
    <t>46x</t>
  </si>
  <si>
    <t>Janine</t>
  </si>
  <si>
    <t>Giovinazzi</t>
  </si>
  <si>
    <t>Lawless Barbell Club</t>
  </si>
  <si>
    <t>43x</t>
  </si>
  <si>
    <t>n/a</t>
  </si>
  <si>
    <t>Nicole</t>
  </si>
  <si>
    <t>Biscuiti</t>
  </si>
  <si>
    <t>Rachel</t>
  </si>
  <si>
    <t>Batista</t>
  </si>
  <si>
    <t>Team Oly Concept</t>
  </si>
  <si>
    <t>83x</t>
  </si>
  <si>
    <t>Jessica</t>
  </si>
  <si>
    <t>Calvino</t>
  </si>
  <si>
    <t>Iron Temple</t>
  </si>
  <si>
    <t>70x</t>
  </si>
  <si>
    <t>ALISON</t>
  </si>
  <si>
    <t>SWITAJ</t>
  </si>
  <si>
    <t>TRIPPLE C BARBELL</t>
  </si>
  <si>
    <t>40X</t>
  </si>
  <si>
    <t>PAISLEY</t>
  </si>
  <si>
    <t>LUMBERT</t>
  </si>
  <si>
    <t>35X</t>
  </si>
  <si>
    <t>LINA</t>
  </si>
  <si>
    <t>OROZCO</t>
  </si>
  <si>
    <t>53X</t>
  </si>
  <si>
    <t>68X</t>
  </si>
  <si>
    <t>STAISHA</t>
  </si>
  <si>
    <t>GROSCH</t>
  </si>
  <si>
    <t>CROSSFIT PREDATORS</t>
  </si>
  <si>
    <t>JADE</t>
  </si>
  <si>
    <t>HEINKEL</t>
  </si>
  <si>
    <t>54X</t>
  </si>
  <si>
    <t>62X</t>
  </si>
  <si>
    <t>65X</t>
  </si>
  <si>
    <t>RACHELE</t>
  </si>
  <si>
    <t>MORAMARCO</t>
  </si>
  <si>
    <t>63X</t>
  </si>
  <si>
    <t>AMY</t>
  </si>
  <si>
    <t>ROMERO</t>
  </si>
  <si>
    <t>ERICA</t>
  </si>
  <si>
    <t>WALTERS</t>
  </si>
  <si>
    <t>CROSSFIT CITYPLACE</t>
  </si>
  <si>
    <t>RENE</t>
  </si>
  <si>
    <t>WHYTE</t>
  </si>
  <si>
    <t>LIFT WELL BARBELL</t>
  </si>
  <si>
    <t>VANESSA</t>
  </si>
  <si>
    <t>RODRIGUEZ</t>
  </si>
  <si>
    <t>LAUREN</t>
  </si>
  <si>
    <t>LEON</t>
  </si>
  <si>
    <t>BLACK MAGIC</t>
  </si>
  <si>
    <t>CHISTINE</t>
  </si>
  <si>
    <t>BONNICLE</t>
  </si>
  <si>
    <t>CROSSFIT PSI</t>
  </si>
  <si>
    <t>77X</t>
  </si>
  <si>
    <t>97X</t>
  </si>
  <si>
    <t>MEGAN</t>
  </si>
  <si>
    <t>MURPHY</t>
  </si>
  <si>
    <t>ANGELICA</t>
  </si>
  <si>
    <t>FIGUEROA</t>
  </si>
  <si>
    <t>TEAM FLORIDA ORLANDO</t>
  </si>
  <si>
    <t>MASTERS</t>
  </si>
  <si>
    <t>Micheal</t>
  </si>
  <si>
    <t>Gibson</t>
  </si>
  <si>
    <t>Arthur</t>
  </si>
  <si>
    <t>Auwaerter</t>
  </si>
  <si>
    <t>Blake</t>
  </si>
  <si>
    <t>Houser</t>
  </si>
  <si>
    <t>78x</t>
  </si>
  <si>
    <t>98x</t>
  </si>
  <si>
    <t>Alex</t>
  </si>
  <si>
    <t>Usategui</t>
  </si>
  <si>
    <t>Team Soul Miami</t>
  </si>
  <si>
    <t>114x</t>
  </si>
  <si>
    <t>Gary</t>
  </si>
  <si>
    <t>Roberts</t>
  </si>
  <si>
    <t>Predators Barbell Club</t>
  </si>
  <si>
    <t>93x</t>
  </si>
  <si>
    <t>Pablo</t>
  </si>
  <si>
    <t>Roman</t>
  </si>
  <si>
    <t>Team Musclefarm</t>
  </si>
  <si>
    <t>James</t>
  </si>
  <si>
    <t>Krebsw</t>
  </si>
  <si>
    <t>Strong RX</t>
  </si>
  <si>
    <t>118x</t>
  </si>
  <si>
    <t>Tucciarone</t>
  </si>
  <si>
    <t>Musclefarm Team Muvment</t>
  </si>
  <si>
    <t>127x</t>
  </si>
  <si>
    <t>DREW</t>
  </si>
  <si>
    <t>MAXWELL</t>
  </si>
  <si>
    <t>HUMBERTO</t>
  </si>
  <si>
    <t>ESPINDOLA</t>
  </si>
  <si>
    <t>JOSE</t>
  </si>
  <si>
    <t>SALINAS</t>
  </si>
  <si>
    <t>CROSSFIT PREDATOR</t>
  </si>
  <si>
    <t>BRANDON</t>
  </si>
  <si>
    <t>PEDROSA</t>
  </si>
  <si>
    <t>CARLOS</t>
  </si>
  <si>
    <t>FERNANDEZ</t>
  </si>
  <si>
    <t>75X</t>
  </si>
  <si>
    <t>DAVID</t>
  </si>
  <si>
    <t>CRESPO</t>
  </si>
  <si>
    <t xml:space="preserve">BLACK MAGIC </t>
  </si>
  <si>
    <t>DUY</t>
  </si>
  <si>
    <t>DUONG</t>
  </si>
  <si>
    <t>TRIPPLE C. WL</t>
  </si>
  <si>
    <t>90X</t>
  </si>
  <si>
    <t>MARC</t>
  </si>
  <si>
    <t>CLARKE</t>
  </si>
  <si>
    <t>ALPHA BOX</t>
  </si>
  <si>
    <t>91X</t>
  </si>
  <si>
    <t>GIANN</t>
  </si>
  <si>
    <t>JONATHAN</t>
  </si>
  <si>
    <t>HURTADO</t>
  </si>
  <si>
    <t>APOLLO REHAB</t>
  </si>
  <si>
    <t>120X</t>
  </si>
  <si>
    <t>FELIPE</t>
  </si>
  <si>
    <t>ARCAY</t>
  </si>
  <si>
    <t>113X</t>
  </si>
  <si>
    <t>116X</t>
  </si>
  <si>
    <t>ALAN</t>
  </si>
  <si>
    <t>KOOMINOWWSKI</t>
  </si>
  <si>
    <t>LIFT MORE OLYMPIC</t>
  </si>
  <si>
    <t>PAUL</t>
  </si>
  <si>
    <t>MORAN</t>
  </si>
  <si>
    <t>CROSSFIT CONQUEST</t>
  </si>
  <si>
    <t>ANGEL</t>
  </si>
  <si>
    <t>103X</t>
  </si>
  <si>
    <t>137X</t>
  </si>
  <si>
    <t>CHRIS</t>
  </si>
  <si>
    <t>NUNEZ</t>
  </si>
  <si>
    <t>132X</t>
  </si>
  <si>
    <t>BENSON</t>
  </si>
  <si>
    <t>ROBLES</t>
  </si>
  <si>
    <t>TEAM SOUL</t>
  </si>
  <si>
    <t>NATHAN</t>
  </si>
  <si>
    <t>REYES</t>
  </si>
  <si>
    <t>106X</t>
  </si>
  <si>
    <t>138X</t>
  </si>
  <si>
    <t>EDIEL</t>
  </si>
  <si>
    <t>MARQUEZ</t>
  </si>
  <si>
    <t>MARTIN</t>
  </si>
  <si>
    <t>CAPRILES</t>
  </si>
  <si>
    <t>TEAM OLY CONCEPTS</t>
  </si>
  <si>
    <t>MICHEAL</t>
  </si>
  <si>
    <t>SOSA</t>
  </si>
  <si>
    <t>RODOLFO</t>
  </si>
  <si>
    <t>VILLANUEVA</t>
  </si>
  <si>
    <t>JAKE</t>
  </si>
  <si>
    <t>BARRISH</t>
  </si>
  <si>
    <t>LAWLESS BARBELL CLUB</t>
  </si>
  <si>
    <t>88X</t>
  </si>
  <si>
    <t>CHRISTOPHER</t>
  </si>
  <si>
    <t>MATHEW</t>
  </si>
  <si>
    <t>THOMAS</t>
  </si>
  <si>
    <t>GIOVANNI</t>
  </si>
  <si>
    <t>CARILLO</t>
  </si>
  <si>
    <t>ONE WAY WL</t>
  </si>
  <si>
    <t>RYAN</t>
  </si>
  <si>
    <t>LOWRY</t>
  </si>
  <si>
    <t>TANNER</t>
  </si>
  <si>
    <t>MILLER</t>
  </si>
  <si>
    <t>134X</t>
  </si>
  <si>
    <t>OSSIE</t>
  </si>
  <si>
    <t>ALFONZO</t>
  </si>
  <si>
    <t>142X</t>
  </si>
  <si>
    <t>143X</t>
  </si>
  <si>
    <t>ARIAN</t>
  </si>
  <si>
    <t>ADORNA</t>
  </si>
  <si>
    <t>LIFT WELL BARBELL CLUB</t>
  </si>
  <si>
    <t>118X</t>
  </si>
  <si>
    <t>121X</t>
  </si>
  <si>
    <t>145X</t>
  </si>
  <si>
    <t>ANTHONY</t>
  </si>
  <si>
    <t>HENNESSY</t>
  </si>
  <si>
    <t>TOBIAS</t>
  </si>
  <si>
    <t>BEAR</t>
  </si>
  <si>
    <t>ANDREW</t>
  </si>
  <si>
    <t>DAVIS</t>
  </si>
  <si>
    <t>99X</t>
  </si>
  <si>
    <t>MIGUEL</t>
  </si>
  <si>
    <t>CHEVRES</t>
  </si>
  <si>
    <t>MARCOS</t>
  </si>
  <si>
    <t>MEDINA</t>
  </si>
  <si>
    <t>JUST CROSSFIT</t>
  </si>
  <si>
    <t>ALEJANDRO</t>
  </si>
  <si>
    <t>CAUTION</t>
  </si>
  <si>
    <t>JEFFERY</t>
  </si>
  <si>
    <t>OCHOA</t>
  </si>
  <si>
    <t>152X</t>
  </si>
  <si>
    <t>LEUDKE</t>
  </si>
  <si>
    <t>MASH MAFIA WL</t>
  </si>
  <si>
    <t>SHANE</t>
  </si>
  <si>
    <t>TUCKER</t>
  </si>
  <si>
    <t>108X</t>
  </si>
  <si>
    <t>128X</t>
  </si>
  <si>
    <t>GRANT</t>
  </si>
  <si>
    <t>DEBENEDICITIS</t>
  </si>
  <si>
    <t>MASH ELITE</t>
  </si>
  <si>
    <t>175X</t>
  </si>
  <si>
    <t>176X</t>
  </si>
  <si>
    <t>REAVES</t>
  </si>
  <si>
    <t>PSI WL CLUB</t>
  </si>
  <si>
    <t>Black Box Classic</t>
  </si>
  <si>
    <t>Tallahassee, FL</t>
  </si>
  <si>
    <t>14-15-01</t>
  </si>
  <si>
    <t>Saige Abrams</t>
  </si>
  <si>
    <t>Rachel Drummey</t>
  </si>
  <si>
    <t>Hayden Greene</t>
  </si>
  <si>
    <t>Priscilla McCorkle</t>
  </si>
  <si>
    <t>Kelley McKnight</t>
  </si>
  <si>
    <t>Mariana Riehm</t>
  </si>
  <si>
    <t>Hillary Rizor</t>
  </si>
  <si>
    <t>Taylor Surprenant</t>
  </si>
  <si>
    <t>Steven Cerna</t>
  </si>
  <si>
    <t>Samual Grambling</t>
  </si>
  <si>
    <t>Keith Hansen</t>
  </si>
  <si>
    <t>Phillip Hulse</t>
  </si>
  <si>
    <t>Aaron Hummel</t>
  </si>
  <si>
    <t>Vince Kreipke</t>
  </si>
  <si>
    <t>Wilson Marinez</t>
  </si>
  <si>
    <t>Tim Marten</t>
  </si>
  <si>
    <t>James Moree</t>
  </si>
  <si>
    <t>Matthew Moree</t>
  </si>
  <si>
    <t>Blake Pittman</t>
  </si>
  <si>
    <t>Ty Rowe</t>
  </si>
  <si>
    <t>Kyle Taylor</t>
  </si>
  <si>
    <t>Harris Webb</t>
  </si>
  <si>
    <t>Dondre Yon</t>
  </si>
  <si>
    <t>Andrew Alderman</t>
  </si>
  <si>
    <t>Ryan Benjamin</t>
  </si>
  <si>
    <t>Matthew Bosworth</t>
  </si>
  <si>
    <t>Drew Carter</t>
  </si>
  <si>
    <t>Pete Cohen</t>
  </si>
  <si>
    <t>Michael Espinosa</t>
  </si>
  <si>
    <t>Anthony Harvey</t>
  </si>
  <si>
    <t>Andrew McNabb</t>
  </si>
  <si>
    <t>Alexander Morehouse</t>
  </si>
  <si>
    <t>Jon Schaab</t>
  </si>
  <si>
    <t>Donald Smith</t>
  </si>
  <si>
    <t>Peter Thomas</t>
  </si>
  <si>
    <t>®</t>
  </si>
  <si>
    <t>East Coast Champioship</t>
  </si>
  <si>
    <t>Spruce Creek HS</t>
  </si>
  <si>
    <t>14-15-09</t>
  </si>
  <si>
    <t>Member</t>
  </si>
  <si>
    <t>ID</t>
  </si>
  <si>
    <t>TFO</t>
  </si>
  <si>
    <t>1st</t>
  </si>
  <si>
    <t>Dana Charshee</t>
  </si>
  <si>
    <t>TFVC</t>
  </si>
  <si>
    <t>Emily Hearn</t>
  </si>
  <si>
    <t>Samantha Kanterman</t>
  </si>
  <si>
    <t>Oly Con</t>
  </si>
  <si>
    <t>Rachel Cole</t>
  </si>
  <si>
    <t>Lexis Kretschmer</t>
  </si>
  <si>
    <t>Iron J</t>
  </si>
  <si>
    <t>2nd</t>
  </si>
  <si>
    <t>Rachel Clemmer</t>
  </si>
  <si>
    <t>3rd</t>
  </si>
  <si>
    <t>Isabella Figueroa</t>
  </si>
  <si>
    <t>Sara Altes</t>
  </si>
  <si>
    <t>Vero</t>
  </si>
  <si>
    <t>Rachel Moore</t>
  </si>
  <si>
    <t>75            129</t>
  </si>
  <si>
    <t>Trisha Weinrich</t>
  </si>
  <si>
    <t>Fenrir</t>
  </si>
  <si>
    <t>Mahassen Paiva</t>
  </si>
  <si>
    <t>Lebanon</t>
  </si>
  <si>
    <t>Becky Werle</t>
  </si>
  <si>
    <t>Christina Chardon</t>
  </si>
  <si>
    <t>Epidem</t>
  </si>
  <si>
    <t>Anitra Goddard</t>
  </si>
  <si>
    <t>Amanda Kanawall</t>
  </si>
  <si>
    <t>Grisela Rivera</t>
  </si>
  <si>
    <t>Sahail Sharar</t>
  </si>
  <si>
    <t>Jacob Warm</t>
  </si>
  <si>
    <t>Kevin Chen</t>
  </si>
  <si>
    <t>Damean Murphy-Short</t>
  </si>
  <si>
    <t>Juan Casal</t>
  </si>
  <si>
    <t>Hayden Flood</t>
  </si>
  <si>
    <t>George Ridgeway</t>
  </si>
  <si>
    <t>UNA</t>
  </si>
  <si>
    <t>Vincent Sneed</t>
  </si>
  <si>
    <t>Justin Kaufman</t>
  </si>
  <si>
    <t>Nicholas Rudawski</t>
  </si>
  <si>
    <t>Wolver</t>
  </si>
  <si>
    <t>Dallas Davis</t>
  </si>
  <si>
    <t>Wyatt Conyens</t>
  </si>
  <si>
    <t>Patrick O'keefe</t>
  </si>
  <si>
    <t>Jake Richards</t>
  </si>
  <si>
    <t>Shane Fullam</t>
  </si>
  <si>
    <t>Jackson Henderson</t>
  </si>
  <si>
    <t>Michael Leoni</t>
  </si>
  <si>
    <t>Michael Beemer</t>
  </si>
  <si>
    <t>Isaac Attias</t>
  </si>
  <si>
    <t>Tanner Douglas</t>
  </si>
  <si>
    <t>Randy Glasglow</t>
  </si>
  <si>
    <t>Tony Christy</t>
  </si>
  <si>
    <t>Olly Goddard</t>
  </si>
  <si>
    <t>Jason Bonnick</t>
  </si>
  <si>
    <t>Timothy Petty</t>
  </si>
  <si>
    <t>Paul Short</t>
  </si>
  <si>
    <t>Thomas Bennett</t>
  </si>
  <si>
    <t>Brittany Bentzoni</t>
  </si>
  <si>
    <t>Christian Seymour</t>
  </si>
  <si>
    <r>
      <t xml:space="preserve">PLEASE </t>
    </r>
    <r>
      <rPr>
        <b/>
        <i/>
        <u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</si>
  <si>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>Treasure Coast Open</t>
  </si>
  <si>
    <t>Vero Beach, FL</t>
  </si>
  <si>
    <t>14-15-10</t>
  </si>
  <si>
    <t>Rank</t>
  </si>
  <si>
    <t>Pts</t>
  </si>
  <si>
    <t>ELLE REESE FIELDS</t>
  </si>
  <si>
    <t>HEW</t>
  </si>
  <si>
    <t>Elizabeth M Case</t>
  </si>
  <si>
    <t>VBW</t>
  </si>
  <si>
    <t>Tina Fusser</t>
  </si>
  <si>
    <t>Elisangela Araujo Hill</t>
  </si>
  <si>
    <t>CFS</t>
  </si>
  <si>
    <t>Mia Alessandra Gaetan</t>
  </si>
  <si>
    <t>TSW</t>
  </si>
  <si>
    <t>Taylor Turner</t>
  </si>
  <si>
    <t>johana pascual</t>
  </si>
  <si>
    <t>brooke taylor llano</t>
  </si>
  <si>
    <t>Lora Ruth Murphy</t>
  </si>
  <si>
    <t>TFV</t>
  </si>
  <si>
    <t>Dana Lynn Charshee</t>
  </si>
  <si>
    <t>CJ Rendon</t>
  </si>
  <si>
    <t>TVW</t>
  </si>
  <si>
    <t>Talya Gital Rubin</t>
  </si>
  <si>
    <t>Stephanie Lemmen</t>
  </si>
  <si>
    <t>RZE</t>
  </si>
  <si>
    <t>Anna Padron</t>
  </si>
  <si>
    <t>Sarah Lesley Caldabaugh</t>
  </si>
  <si>
    <t>Christa joann lequear</t>
  </si>
  <si>
    <t>Rachael Nicole Petkus</t>
  </si>
  <si>
    <t>Rachel Lynn Cole</t>
  </si>
  <si>
    <t>Sarah Lynn June Staley</t>
  </si>
  <si>
    <t>Hunter Bailey Douglas</t>
  </si>
  <si>
    <t>Stella Nicole Carrion</t>
  </si>
  <si>
    <t>Nicole  Capodieci</t>
  </si>
  <si>
    <t>Vanessa Nicole Rodriguez</t>
  </si>
  <si>
    <t>-</t>
  </si>
  <si>
    <t>Jennifer Leigh Schrage</t>
  </si>
  <si>
    <t>OPB</t>
  </si>
  <si>
    <t>Britany  Cameron</t>
  </si>
  <si>
    <t>Chanel  Gomaa</t>
  </si>
  <si>
    <t>Nicole  Moore</t>
  </si>
  <si>
    <t/>
  </si>
  <si>
    <t>Amanda Dorothy Kanawall</t>
  </si>
  <si>
    <t>Kristin Michelle Roberts</t>
  </si>
  <si>
    <t>Dinora  Arroliga</t>
  </si>
  <si>
    <t>JAYDE  GLINES</t>
  </si>
  <si>
    <t>Farhan  Sharar</t>
  </si>
  <si>
    <t>Hassan  Sharar</t>
  </si>
  <si>
    <t>Holden Joseph Fuchs</t>
  </si>
  <si>
    <t>CHRISTOPHER RYAN JACOBS</t>
  </si>
  <si>
    <t>Justin Richmond Short</t>
  </si>
  <si>
    <t>Sohail  Sharar</t>
  </si>
  <si>
    <t>Samuel  Rodriguez</t>
  </si>
  <si>
    <t>ASW</t>
  </si>
  <si>
    <t>Brandon L Pedrosa</t>
  </si>
  <si>
    <t>BMB</t>
  </si>
  <si>
    <t>Damean Paul Murphy-Short</t>
  </si>
  <si>
    <t>David  Crespo</t>
  </si>
  <si>
    <t>Michael  Pascual</t>
  </si>
  <si>
    <t>Justin Robert Kaufman</t>
  </si>
  <si>
    <t>Carlos R Mercado</t>
  </si>
  <si>
    <t>Ian  O'Keefe</t>
  </si>
  <si>
    <t>Marshall Condra</t>
  </si>
  <si>
    <t>Luke J Ladicani</t>
  </si>
  <si>
    <t>Vincent Alexander Sneed</t>
  </si>
  <si>
    <t>Joseph  Chavez</t>
  </si>
  <si>
    <t>Andres  Aleman</t>
  </si>
  <si>
    <t>Bernabe  Chavez</t>
  </si>
  <si>
    <t>Anthony  Marinola</t>
  </si>
  <si>
    <t>Luis Rafael Verdiales</t>
  </si>
  <si>
    <t>Ediel  Marquez</t>
  </si>
  <si>
    <t>IRT</t>
  </si>
  <si>
    <t>Frederick W Grevenberg</t>
  </si>
  <si>
    <t>Michael Garcia</t>
  </si>
  <si>
    <t>Patrick Shea O'Keefe</t>
  </si>
  <si>
    <t>Mitchell John Bradley</t>
  </si>
  <si>
    <t>Daniel Andres Tavarez</t>
  </si>
  <si>
    <t>Luke William Siefert</t>
  </si>
  <si>
    <t>Slade joseph Villalobos</t>
  </si>
  <si>
    <t>Angel  Rodriguez</t>
  </si>
  <si>
    <t>BSA</t>
  </si>
  <si>
    <t>George Ames Hanna</t>
  </si>
  <si>
    <t>Daniel alejandro carvajal</t>
  </si>
  <si>
    <t>scott jason harris</t>
  </si>
  <si>
    <t>Oscar A Gonzalez</t>
  </si>
  <si>
    <t>Lucas  Sparks</t>
  </si>
  <si>
    <t>Joey Nicolo Eplite</t>
  </si>
  <si>
    <t>Stephen Jay Short Jr.</t>
  </si>
  <si>
    <t>Matt  Osofsky</t>
  </si>
  <si>
    <t>Jason  Cabal</t>
  </si>
  <si>
    <t>TOC</t>
  </si>
  <si>
    <t>Alex  Ruggiere</t>
  </si>
  <si>
    <t>Elio A Sanchez</t>
  </si>
  <si>
    <t>luis  Aguilar</t>
  </si>
  <si>
    <t>Alejandro  Medina</t>
  </si>
  <si>
    <t>Ben  Catania</t>
  </si>
  <si>
    <t>Kyle Russell Hannah</t>
  </si>
  <si>
    <t>Douglas James Minor</t>
  </si>
  <si>
    <t>Kurt  Lemmen</t>
  </si>
  <si>
    <t>angel omar leon canales</t>
  </si>
  <si>
    <t>Joe Byne</t>
  </si>
  <si>
    <t>Thomas Holbrook duer</t>
  </si>
  <si>
    <t>Luke Raymond Belliveau</t>
  </si>
  <si>
    <t>Jason j bonnick</t>
  </si>
  <si>
    <t>Paul Michael Short</t>
  </si>
  <si>
    <t>Samuel E Borges</t>
  </si>
  <si>
    <t>Christian joseph Seymour</t>
  </si>
  <si>
    <t>Daniel Paul Pratt</t>
  </si>
  <si>
    <t>Last Chance Youth Qual-Open</t>
  </si>
  <si>
    <t>Orlando</t>
  </si>
  <si>
    <t>Female 1</t>
  </si>
  <si>
    <t>14-15-11</t>
  </si>
  <si>
    <t>De'Zha Cooper</t>
  </si>
  <si>
    <t>Full Circle Performance</t>
  </si>
  <si>
    <t>Emily Brunell</t>
  </si>
  <si>
    <t>Team Floida Orlando</t>
  </si>
  <si>
    <t>Brianna Hooker</t>
  </si>
  <si>
    <t>Micala Brunell</t>
  </si>
  <si>
    <t>Maureen "Mo" Riepe</t>
  </si>
  <si>
    <t>Hannah Degenaro</t>
  </si>
  <si>
    <t>Alexandria Mitchell</t>
  </si>
  <si>
    <t>Iron Jungle Weightlifting</t>
  </si>
  <si>
    <t>Delia Loranzo</t>
  </si>
  <si>
    <t>Amara Wiggan</t>
  </si>
  <si>
    <t>Mariano Hernandez</t>
  </si>
  <si>
    <t>Doug Hill</t>
  </si>
  <si>
    <t>Landon Hopkins</t>
  </si>
  <si>
    <t>Justin Scott</t>
  </si>
  <si>
    <t>Panhandle Barbell</t>
  </si>
  <si>
    <t>Eddie Blanche</t>
  </si>
  <si>
    <t>Crossfit Unleashed</t>
  </si>
  <si>
    <t>Cole Phipps</t>
  </si>
  <si>
    <t>Braulio Garcia Jr</t>
  </si>
  <si>
    <t>Isaac Gonzalez</t>
  </si>
  <si>
    <t>Morgan Rhone</t>
  </si>
  <si>
    <t>Alicia Neher</t>
  </si>
  <si>
    <t>Team Florida AFP</t>
  </si>
  <si>
    <t>Julia Santos</t>
  </si>
  <si>
    <t>Dyanna Rainone</t>
  </si>
  <si>
    <t>Maryah Collins</t>
  </si>
  <si>
    <t>Full Cirlce Performance</t>
  </si>
  <si>
    <t>Hailey Sheppard</t>
  </si>
  <si>
    <t>Crossfit Lake Mary</t>
  </si>
  <si>
    <t>Sarina Woodworth</t>
  </si>
  <si>
    <t>Cristie Hernandez</t>
  </si>
  <si>
    <t>Adrian Doughherty</t>
  </si>
  <si>
    <t>Samantha Huston</t>
  </si>
  <si>
    <t>Sara Ford</t>
  </si>
  <si>
    <t>Unleashed Weightlifting</t>
  </si>
  <si>
    <t>Brooke Balcom</t>
  </si>
  <si>
    <t>Alexis Glover</t>
  </si>
  <si>
    <t>58+</t>
  </si>
  <si>
    <t>Melenoa Matelau</t>
  </si>
  <si>
    <t>Nathan Reyes</t>
  </si>
  <si>
    <t>Jeremy Eck</t>
  </si>
  <si>
    <t>Tristan Hoffman</t>
  </si>
  <si>
    <t>Blackfin Barbell</t>
  </si>
  <si>
    <t>Parker Royall</t>
  </si>
  <si>
    <t>Macho Barrios</t>
  </si>
  <si>
    <t>Wyatt Conyers</t>
  </si>
  <si>
    <t>Philip Hulse</t>
  </si>
  <si>
    <t>Tampa Bay Athletics</t>
  </si>
  <si>
    <t>James Robertson</t>
  </si>
  <si>
    <t>Jesus Cavazos</t>
  </si>
  <si>
    <t>James Korges</t>
  </si>
  <si>
    <t>Bradenton Barbell</t>
  </si>
  <si>
    <t>--</t>
  </si>
  <si>
    <t>Andrew Blaida</t>
  </si>
  <si>
    <t>Crossfit 813 Barbell</t>
  </si>
  <si>
    <t>Narciso Flores</t>
  </si>
  <si>
    <t>Isaiah Pellot</t>
  </si>
  <si>
    <t>Brad Wyatt</t>
  </si>
  <si>
    <t>Alexander Speros</t>
  </si>
  <si>
    <t>Devin Vazquez</t>
  </si>
  <si>
    <t>Megan Murphy</t>
  </si>
  <si>
    <t>Mash Elite Weightlifting</t>
  </si>
  <si>
    <t>Samantha Perez</t>
  </si>
  <si>
    <t>Andrea Dirico</t>
  </si>
  <si>
    <t>Bianca Alberti</t>
  </si>
  <si>
    <t>Makenzie Kaushagen</t>
  </si>
  <si>
    <t>Jazmin Sepulveda</t>
  </si>
  <si>
    <t>Holly Everett</t>
  </si>
  <si>
    <t>Saavnnah Ford</t>
  </si>
  <si>
    <t>Alex Lawrence</t>
  </si>
  <si>
    <t>Autume Makins Null</t>
  </si>
  <si>
    <t>Dannah Ventresca</t>
  </si>
  <si>
    <t>Carlonia Montes</t>
  </si>
  <si>
    <t>Skylar Matelau</t>
  </si>
  <si>
    <t>Sunshine State Games FL LWC 14 State Cup</t>
  </si>
  <si>
    <t>*6/13/2015</t>
  </si>
  <si>
    <t>Men</t>
  </si>
  <si>
    <t>*14-15-16</t>
  </si>
  <si>
    <t>Youth</t>
  </si>
  <si>
    <t>Josh Piasecki</t>
  </si>
  <si>
    <t>TFSC</t>
  </si>
  <si>
    <t>Wyatt Thomas</t>
  </si>
  <si>
    <t>TFGC</t>
  </si>
  <si>
    <t>Derek Beauchamp</t>
  </si>
  <si>
    <t>ˉ</t>
  </si>
  <si>
    <t>Jeremy Agusto</t>
  </si>
  <si>
    <t>Joyce Kaufman</t>
  </si>
  <si>
    <t>Rich Lansky</t>
  </si>
  <si>
    <t>Jason Aun</t>
  </si>
  <si>
    <r>
      <t xml:space="preserve">PLEASE </t>
    </r>
    <r>
      <rPr>
        <b/>
        <i/>
        <u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</si>
  <si>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>IJ</t>
  </si>
  <si>
    <t>Unique Howard</t>
  </si>
  <si>
    <t>Rachel Speis</t>
  </si>
  <si>
    <t>69+</t>
  </si>
  <si>
    <t>Kylie Kaufman</t>
  </si>
  <si>
    <t>Junior</t>
  </si>
  <si>
    <t>Lauren O'Neill</t>
  </si>
  <si>
    <t>Caroline Zamora</t>
  </si>
  <si>
    <t>TFMC</t>
  </si>
  <si>
    <t>Baylee Bauer</t>
  </si>
  <si>
    <t>Senior</t>
  </si>
  <si>
    <t>Megan McBride</t>
  </si>
  <si>
    <t>Jennider Schrage</t>
  </si>
  <si>
    <t>J/H</t>
  </si>
  <si>
    <t>Master</t>
  </si>
  <si>
    <t>Kristen Smithers</t>
  </si>
  <si>
    <t>Robert Sproul</t>
  </si>
  <si>
    <t>Bernabe Chaez</t>
  </si>
  <si>
    <t>Ape Squad</t>
  </si>
  <si>
    <t>George Hanna</t>
  </si>
  <si>
    <t>Tony Huang</t>
  </si>
  <si>
    <t>Luis Verdiales Jr</t>
  </si>
  <si>
    <t>Jordan Borges</t>
  </si>
  <si>
    <t>Slade Villalobos</t>
  </si>
  <si>
    <t>Jason Burtoft</t>
  </si>
  <si>
    <t>Brett Ollila</t>
  </si>
  <si>
    <t>Scott Harris</t>
  </si>
  <si>
    <t>Paul Smith</t>
  </si>
  <si>
    <t>Raul Gonzalez</t>
  </si>
  <si>
    <t>Christian Seymor</t>
  </si>
  <si>
    <t>Josh Carden</t>
  </si>
  <si>
    <t>Alex King</t>
  </si>
  <si>
    <t xml:space="preserve">Luke Siefert </t>
  </si>
  <si>
    <t>Andrew Dickinson</t>
  </si>
  <si>
    <t>Thomas Sherwood</t>
  </si>
  <si>
    <t>Kyle Hannah</t>
  </si>
  <si>
    <t>Angel Canales</t>
  </si>
  <si>
    <t>Douglas Minor</t>
  </si>
  <si>
    <t xml:space="preserve">The Summer Barbell Classic </t>
  </si>
  <si>
    <t>Gainesville, FL</t>
  </si>
  <si>
    <t>14-15-19</t>
  </si>
  <si>
    <t>Shannon Reynolds</t>
  </si>
  <si>
    <t>Katie Boatright</t>
  </si>
  <si>
    <t>Kerry Bader</t>
  </si>
  <si>
    <t>Inna Marchishina</t>
  </si>
  <si>
    <t>Brittany Rothfolk</t>
  </si>
  <si>
    <t>Rachel Taylor</t>
  </si>
  <si>
    <t>Masters</t>
  </si>
  <si>
    <t>John Harrison</t>
  </si>
  <si>
    <t>Haile Leul</t>
  </si>
  <si>
    <t>David Dillon</t>
  </si>
  <si>
    <t>Griffith Roberts</t>
  </si>
  <si>
    <t>Omer Rodriguez</t>
  </si>
  <si>
    <t>Caleb Whitfield</t>
  </si>
  <si>
    <t>Geno Rubeis</t>
  </si>
  <si>
    <t>Adam Gruelich</t>
  </si>
  <si>
    <t>Jason Atkins</t>
  </si>
  <si>
    <t>Mariana Riehmn</t>
  </si>
  <si>
    <t>Michale Espinosa</t>
  </si>
  <si>
    <t>Cheyenne</t>
  </si>
  <si>
    <t>Schenk</t>
  </si>
  <si>
    <t>Optimus Barbell Club</t>
  </si>
  <si>
    <t>Rebecca</t>
  </si>
  <si>
    <t>Admire</t>
  </si>
  <si>
    <t>Nola Barbell</t>
  </si>
  <si>
    <t>Lauren</t>
  </si>
  <si>
    <t>Leon</t>
  </si>
  <si>
    <t>Black magic barbell</t>
  </si>
  <si>
    <t>Michelle</t>
  </si>
  <si>
    <t>Garner</t>
  </si>
  <si>
    <t>Team Soul Weightlifting</t>
  </si>
  <si>
    <t>Annia</t>
  </si>
  <si>
    <t>Velazquez</t>
  </si>
  <si>
    <t>Hooligan Weightlifting</t>
  </si>
  <si>
    <t>Ivette</t>
  </si>
  <si>
    <t>Goicouria</t>
  </si>
  <si>
    <t>Stephanie</t>
  </si>
  <si>
    <t>Magee</t>
  </si>
  <si>
    <t>Phi strength</t>
  </si>
  <si>
    <t>Capodieci</t>
  </si>
  <si>
    <t>Black Sheep Athletics</t>
  </si>
  <si>
    <t>Monica</t>
  </si>
  <si>
    <t>Garcia</t>
  </si>
  <si>
    <t>AnotherLevelFit</t>
  </si>
  <si>
    <t>Talayna Ilene</t>
  </si>
  <si>
    <t>Fortunato</t>
  </si>
  <si>
    <t>Mia</t>
  </si>
  <si>
    <t>Gaetan</t>
  </si>
  <si>
    <t>Iris</t>
  </si>
  <si>
    <t>Veciana</t>
  </si>
  <si>
    <t>Crossfit BRX</t>
  </si>
  <si>
    <t>Cassidy</t>
  </si>
  <si>
    <t>Musgrove</t>
  </si>
  <si>
    <t>Paisley</t>
  </si>
  <si>
    <t>Lumbert</t>
  </si>
  <si>
    <t>HOOLIGAN WEIGHTLIFTING</t>
  </si>
  <si>
    <t>105plus</t>
  </si>
  <si>
    <t>Ryan</t>
  </si>
  <si>
    <t>Sennett</t>
  </si>
  <si>
    <t>Gluten and Gains</t>
  </si>
  <si>
    <t>Carlos</t>
  </si>
  <si>
    <t>Fernandez</t>
  </si>
  <si>
    <t>FIU weighlifting</t>
  </si>
  <si>
    <t>Roger</t>
  </si>
  <si>
    <t>Caibe</t>
  </si>
  <si>
    <t>Doral weightlifting club</t>
  </si>
  <si>
    <t>Arian</t>
  </si>
  <si>
    <t>Adorna</t>
  </si>
  <si>
    <t>Jacked weightlifting</t>
  </si>
  <si>
    <t>Komirniy</t>
  </si>
  <si>
    <t>David</t>
  </si>
  <si>
    <t>Bends</t>
  </si>
  <si>
    <t>Doa barbell club</t>
  </si>
  <si>
    <t>John</t>
  </si>
  <si>
    <t>Varsam</t>
  </si>
  <si>
    <t>Crossfit Del Ray Beach</t>
  </si>
  <si>
    <t>Juan</t>
  </si>
  <si>
    <t>Santiago</t>
  </si>
  <si>
    <t>Matthew</t>
  </si>
  <si>
    <t>Brennan</t>
  </si>
  <si>
    <t>Joseph</t>
  </si>
  <si>
    <t>Bruce</t>
  </si>
  <si>
    <t>Ariel</t>
  </si>
  <si>
    <t>Cruz</t>
  </si>
  <si>
    <t>Wilfredo</t>
  </si>
  <si>
    <t>Hernandez</t>
  </si>
  <si>
    <t>crossfit woodward</t>
  </si>
  <si>
    <t>Trevor</t>
  </si>
  <si>
    <t>Jaffe</t>
  </si>
  <si>
    <t>Team musclefarm</t>
  </si>
  <si>
    <t>Nate</t>
  </si>
  <si>
    <t>Hemphill</t>
  </si>
  <si>
    <t>Broken Chains Barbell Club</t>
  </si>
  <si>
    <t>Andres</t>
  </si>
  <si>
    <t>Losada</t>
  </si>
  <si>
    <t>Doral Weightlifting club</t>
  </si>
  <si>
    <t>Dina Rose</t>
  </si>
  <si>
    <t>Dimapilis</t>
  </si>
  <si>
    <t>DOA weightliffting club</t>
  </si>
  <si>
    <t>Rachael</t>
  </si>
  <si>
    <t>Bommicino</t>
  </si>
  <si>
    <t>Garage Athlete</t>
  </si>
  <si>
    <t>Charles</t>
  </si>
  <si>
    <t>Team Muvment</t>
  </si>
  <si>
    <t>Stefanie</t>
  </si>
  <si>
    <t>Cohen</t>
  </si>
  <si>
    <t>Elisangela</t>
  </si>
  <si>
    <t>Hill</t>
  </si>
  <si>
    <t>Diana</t>
  </si>
  <si>
    <t>Serra</t>
  </si>
  <si>
    <t>DOA BARBELL CLUB</t>
  </si>
  <si>
    <t>Truszkowski</t>
  </si>
  <si>
    <t>Altamiranda</t>
  </si>
  <si>
    <t>Brenda</t>
  </si>
  <si>
    <t>Castro</t>
  </si>
  <si>
    <t>Lisa</t>
  </si>
  <si>
    <t>Culver</t>
  </si>
  <si>
    <t>Crossfit MuscleFarm</t>
  </si>
  <si>
    <t>Jasmine</t>
  </si>
  <si>
    <t>Debk</t>
  </si>
  <si>
    <t>Tara</t>
  </si>
  <si>
    <t>Demers</t>
  </si>
  <si>
    <t>Hayden</t>
  </si>
  <si>
    <t>Greene</t>
  </si>
  <si>
    <t>Black Box Barbell</t>
  </si>
  <si>
    <t>Gustafson</t>
  </si>
  <si>
    <t>Jamie</t>
  </si>
  <si>
    <t>Gold</t>
  </si>
  <si>
    <t>Jefff</t>
  </si>
  <si>
    <t>Mino</t>
  </si>
  <si>
    <t>Broly weightlifting/team oly concepts</t>
  </si>
  <si>
    <t>Moore</t>
  </si>
  <si>
    <t>Team Victory</t>
  </si>
  <si>
    <t>Lina</t>
  </si>
  <si>
    <t>Orozco</t>
  </si>
  <si>
    <t>DOA Barbell club</t>
  </si>
  <si>
    <t>Kristin</t>
  </si>
  <si>
    <t>Pope</t>
  </si>
  <si>
    <t>Coffee's Gym</t>
  </si>
  <si>
    <t>Talya</t>
  </si>
  <si>
    <t>Sarradet</t>
  </si>
  <si>
    <t>Barbell Republic</t>
  </si>
  <si>
    <t>CF Boynton Beach</t>
  </si>
  <si>
    <t>Alison</t>
  </si>
  <si>
    <t>Switaj</t>
  </si>
  <si>
    <t>Triple C Weightlifting</t>
  </si>
  <si>
    <t>Erica</t>
  </si>
  <si>
    <t>Stetzer</t>
  </si>
  <si>
    <t>Rene</t>
  </si>
  <si>
    <t>Whyte</t>
  </si>
  <si>
    <t>Liftwell Barbell Club</t>
  </si>
  <si>
    <t>Drummey</t>
  </si>
  <si>
    <t>Blackbox Barbell</t>
  </si>
  <si>
    <t>Ana</t>
  </si>
  <si>
    <t>Ruedaquintero</t>
  </si>
  <si>
    <t>Crysta</t>
  </si>
  <si>
    <t>Cirillo</t>
  </si>
  <si>
    <t>Phi Strength and Conditioning</t>
  </si>
  <si>
    <t>Christine</t>
  </si>
  <si>
    <t>Bonnick</t>
  </si>
  <si>
    <t>Crossfit PSI</t>
  </si>
  <si>
    <t>Julia</t>
  </si>
  <si>
    <t>Glotz</t>
  </si>
  <si>
    <t>Maverick</t>
  </si>
  <si>
    <t>Meghan</t>
  </si>
  <si>
    <t>Murphy</t>
  </si>
  <si>
    <t>Andrew</t>
  </si>
  <si>
    <t>Ming</t>
  </si>
  <si>
    <t>Sean</t>
  </si>
  <si>
    <t>Velas</t>
  </si>
  <si>
    <t>Montenegro</t>
  </si>
  <si>
    <t>Team Muscle Farm</t>
  </si>
  <si>
    <t>Aaron</t>
  </si>
  <si>
    <t>Addison</t>
  </si>
  <si>
    <t>Humberto</t>
  </si>
  <si>
    <t>Espindola</t>
  </si>
  <si>
    <t>Christopher</t>
  </si>
  <si>
    <t>Iturrioz</t>
  </si>
  <si>
    <t>Aleman</t>
  </si>
  <si>
    <t>Black Magic Barbell</t>
  </si>
  <si>
    <t>Ediel</t>
  </si>
  <si>
    <t>Marquez</t>
  </si>
  <si>
    <t>Glenn</t>
  </si>
  <si>
    <t>Haave</t>
  </si>
  <si>
    <t>Yandy</t>
  </si>
  <si>
    <t>Team Muvment (Muscle Farm)</t>
  </si>
  <si>
    <t>Kevin</t>
  </si>
  <si>
    <t>Burger</t>
  </si>
  <si>
    <t>Broward Barbell Club</t>
  </si>
  <si>
    <t>Pete</t>
  </si>
  <si>
    <t>Alarcong</t>
  </si>
  <si>
    <t>Crespo</t>
  </si>
  <si>
    <t>Tellechea</t>
  </si>
  <si>
    <t>Samantha</t>
  </si>
  <si>
    <t>Trujillo</t>
  </si>
  <si>
    <t>Hooligan Weightlifting Club</t>
  </si>
  <si>
    <t>Capurso</t>
  </si>
  <si>
    <t>Outlaw Barbell Club</t>
  </si>
  <si>
    <t>Julissa</t>
  </si>
  <si>
    <t>Gil</t>
  </si>
  <si>
    <t>Team Soul Weightlifting/ FIU Weightlifting</t>
  </si>
  <si>
    <t>Danielle</t>
  </si>
  <si>
    <t>Moskalenko</t>
  </si>
  <si>
    <t>Crossfit Muscle Farm-Team Muvment</t>
  </si>
  <si>
    <t>Cristina</t>
  </si>
  <si>
    <t>Leighann</t>
  </si>
  <si>
    <t>Panico</t>
  </si>
  <si>
    <t>Adriana</t>
  </si>
  <si>
    <t>Kaible</t>
  </si>
  <si>
    <t>Team muvment</t>
  </si>
  <si>
    <t>Morgan</t>
  </si>
  <si>
    <t>Swinehart</t>
  </si>
  <si>
    <t>Phistrength and conditioning</t>
  </si>
  <si>
    <t>Hillary</t>
  </si>
  <si>
    <t>Rizor</t>
  </si>
  <si>
    <t>Mash Mafia Weightlifting</t>
  </si>
  <si>
    <t>Mallory</t>
  </si>
  <si>
    <t>Lazell</t>
  </si>
  <si>
    <t>Jade</t>
  </si>
  <si>
    <t>Heinkel</t>
  </si>
  <si>
    <t>Heidi</t>
  </si>
  <si>
    <t>Platow</t>
  </si>
  <si>
    <t>Port City Barbell</t>
  </si>
  <si>
    <t>Casey</t>
  </si>
  <si>
    <t>Alec</t>
  </si>
  <si>
    <t>Donovan</t>
  </si>
  <si>
    <t>Arias</t>
  </si>
  <si>
    <t>Bateman</t>
  </si>
  <si>
    <t>Jonathan</t>
  </si>
  <si>
    <t>Chung</t>
  </si>
  <si>
    <t>Nicholas</t>
  </si>
  <si>
    <t>Dondzila</t>
  </si>
  <si>
    <t>Corey</t>
  </si>
  <si>
    <t>Goodman</t>
  </si>
  <si>
    <t>Riptide CrossFit</t>
  </si>
  <si>
    <t>Frederick</t>
  </si>
  <si>
    <t>Grevenberg</t>
  </si>
  <si>
    <t>Dayan</t>
  </si>
  <si>
    <t>Tim</t>
  </si>
  <si>
    <t>Jimison</t>
  </si>
  <si>
    <t>Chase</t>
  </si>
  <si>
    <t>Knighton</t>
  </si>
  <si>
    <t>Village Barbell</t>
  </si>
  <si>
    <t>Mitchell</t>
  </si>
  <si>
    <t>Sayre Park Weightlifting Club</t>
  </si>
  <si>
    <t>Paul</t>
  </si>
  <si>
    <t>Moran</t>
  </si>
  <si>
    <t>CrossFit MuscleFarm</t>
  </si>
  <si>
    <t>Matt</t>
  </si>
  <si>
    <t>Saeler</t>
  </si>
  <si>
    <t>Jacob</t>
  </si>
  <si>
    <t>Wyatt</t>
  </si>
  <si>
    <t>Mash Mafia</t>
  </si>
  <si>
    <t>Osvaldo</t>
  </si>
  <si>
    <t>Alfonzo</t>
  </si>
  <si>
    <t>Jacked weightlifting/ Liftwell Barbell Club</t>
  </si>
  <si>
    <t>Javier</t>
  </si>
  <si>
    <t>Arenas</t>
  </si>
  <si>
    <t>Da Factory Weightlifting</t>
  </si>
  <si>
    <t>Brandon</t>
  </si>
  <si>
    <t>Arrow</t>
  </si>
  <si>
    <t>MuscleFarm Weightlifting</t>
  </si>
  <si>
    <t>Chris</t>
  </si>
  <si>
    <t>Betancourt</t>
  </si>
  <si>
    <t>Christian</t>
  </si>
  <si>
    <t>Boettcher</t>
  </si>
  <si>
    <t>Bearpig Nation/ Crossfit Delray Beach</t>
  </si>
  <si>
    <t>Giovanni</t>
  </si>
  <si>
    <t>Carrillo</t>
  </si>
  <si>
    <t>One way weightlifting</t>
  </si>
  <si>
    <t>Dodrill</t>
  </si>
  <si>
    <t>Feil</t>
  </si>
  <si>
    <t>Semtex Barbell</t>
  </si>
  <si>
    <t>Anthony</t>
  </si>
  <si>
    <t>Ferraresi</t>
  </si>
  <si>
    <t>Rodrigo</t>
  </si>
  <si>
    <t>Giraldo</t>
  </si>
  <si>
    <t>Samuel</t>
  </si>
  <si>
    <t>Jay</t>
  </si>
  <si>
    <t>Unaffiliated</t>
  </si>
  <si>
    <t>Keeler</t>
  </si>
  <si>
    <t>Korges</t>
  </si>
  <si>
    <t>Bradenton Barbell Club</t>
  </si>
  <si>
    <t>Mark</t>
  </si>
  <si>
    <t>Novak</t>
  </si>
  <si>
    <t>Strength Camp</t>
  </si>
  <si>
    <t>Ande</t>
  </si>
  <si>
    <t>Paul-hus</t>
  </si>
  <si>
    <t>Raiko</t>
  </si>
  <si>
    <t>Sarduy</t>
  </si>
  <si>
    <t>Justin</t>
  </si>
  <si>
    <t>Thacker</t>
  </si>
  <si>
    <t>Team LAB</t>
  </si>
  <si>
    <t>Kyle</t>
  </si>
  <si>
    <t>Vincent</t>
  </si>
  <si>
    <t>Joshua</t>
  </si>
  <si>
    <t>Wachtel</t>
  </si>
  <si>
    <t>Washlow</t>
  </si>
  <si>
    <t>Martina</t>
  </si>
  <si>
    <t>Corral</t>
  </si>
  <si>
    <t>Natalie</t>
  </si>
  <si>
    <t>Noe</t>
  </si>
  <si>
    <t>DOA Barbell Club</t>
  </si>
  <si>
    <t>Gerdon</t>
  </si>
  <si>
    <t>MDUSA</t>
  </si>
  <si>
    <t>Marni</t>
  </si>
  <si>
    <t>Feldman</t>
  </si>
  <si>
    <t>75plus</t>
  </si>
  <si>
    <t>Seco</t>
  </si>
  <si>
    <t>Marla</t>
  </si>
  <si>
    <t>Hamilton</t>
  </si>
  <si>
    <t>Vero Barebell</t>
  </si>
  <si>
    <t>Elizabeth</t>
  </si>
  <si>
    <t>Ponto</t>
  </si>
  <si>
    <t>Vero Barbell</t>
  </si>
  <si>
    <t>Jimenez</t>
  </si>
  <si>
    <t>Rachele</t>
  </si>
  <si>
    <t>Moramarco</t>
  </si>
  <si>
    <t>Amy</t>
  </si>
  <si>
    <t>Romero</t>
  </si>
  <si>
    <t>Hooligan weightlifting</t>
  </si>
  <si>
    <t>Larissa</t>
  </si>
  <si>
    <t>Conroy</t>
  </si>
  <si>
    <t>Holley</t>
  </si>
  <si>
    <t>Mangold</t>
  </si>
  <si>
    <t>Jason</t>
  </si>
  <si>
    <t>Patton</t>
  </si>
  <si>
    <t>Training Think Tank and BearPig Nation</t>
  </si>
  <si>
    <t>Edward</t>
  </si>
  <si>
    <t>Baker</t>
  </si>
  <si>
    <t>Texas Barbell</t>
  </si>
  <si>
    <t>Phil</t>
  </si>
  <si>
    <t>Sayre</t>
  </si>
  <si>
    <t>Tobias</t>
  </si>
  <si>
    <t>Bear</t>
  </si>
  <si>
    <t>fwc barbell</t>
  </si>
  <si>
    <t>Adrian</t>
  </si>
  <si>
    <t>Florido</t>
  </si>
  <si>
    <t>Grant</t>
  </si>
  <si>
    <t>Debenedictis</t>
  </si>
  <si>
    <t>Pagliery</t>
  </si>
  <si>
    <t>Doral Weightlifting Club</t>
  </si>
  <si>
    <t>Elio</t>
  </si>
  <si>
    <t>Guerra</t>
  </si>
  <si>
    <t>Muvment</t>
  </si>
  <si>
    <t>Luis</t>
  </si>
  <si>
    <t>Lopez</t>
  </si>
  <si>
    <t>Shane</t>
  </si>
  <si>
    <t>Tucker</t>
  </si>
  <si>
    <t>HYPE Weightlifting</t>
  </si>
  <si>
    <t>Chad</t>
  </si>
  <si>
    <t>Knopp</t>
  </si>
  <si>
    <t>Baar</t>
  </si>
  <si>
    <t>Kristopher</t>
  </si>
  <si>
    <t>Fonte</t>
  </si>
  <si>
    <t>Dosterschill</t>
  </si>
  <si>
    <t>Team Lab</t>
  </si>
  <si>
    <t>Jarred</t>
  </si>
  <si>
    <t>Flemming</t>
  </si>
  <si>
    <t>Stephens</t>
  </si>
  <si>
    <t>Ft. Lauderdale, FL</t>
  </si>
  <si>
    <t>MIA Summer Classic</t>
  </si>
  <si>
    <t>14-15-13</t>
  </si>
  <si>
    <t>Macho Man Memorial</t>
  </si>
  <si>
    <t>Vero Beach, Florida</t>
  </si>
  <si>
    <t>14-15-17</t>
  </si>
  <si>
    <t>Elizabeth Case</t>
  </si>
  <si>
    <t>Snr</t>
  </si>
  <si>
    <t>Paivy Pederson</t>
  </si>
  <si>
    <t xml:space="preserve">55x </t>
  </si>
  <si>
    <t>Christa Lequear</t>
  </si>
  <si>
    <t>82x</t>
  </si>
  <si>
    <t>Eli Baurer</t>
  </si>
  <si>
    <t>Pat Damiano</t>
  </si>
  <si>
    <t>105x</t>
  </si>
  <si>
    <t>Matthew Benacquisto</t>
  </si>
  <si>
    <t>145x</t>
  </si>
  <si>
    <t>151x</t>
  </si>
  <si>
    <t>Matt Bloc</t>
  </si>
  <si>
    <t>116x</t>
  </si>
  <si>
    <t>Andy Blaida</t>
  </si>
  <si>
    <t>131x</t>
  </si>
  <si>
    <t>Brian Secrest</t>
  </si>
  <si>
    <t>Joanna Pasqual</t>
  </si>
  <si>
    <t>Jimmy Moran</t>
  </si>
  <si>
    <t>Last Chance National Qualifier</t>
  </si>
  <si>
    <t>Orlando, Florida</t>
  </si>
  <si>
    <t>14-15-21</t>
  </si>
  <si>
    <t>Team FLOrlando</t>
  </si>
  <si>
    <t>Melissa Villanueva</t>
  </si>
  <si>
    <t>Team Fl Orlando</t>
  </si>
  <si>
    <t xml:space="preserve">Optimus Barbell Club </t>
  </si>
  <si>
    <t>Ryan Beckman</t>
  </si>
  <si>
    <t>Triple C Weightlifting Club</t>
  </si>
  <si>
    <t>C.J Charles</t>
  </si>
  <si>
    <t>Brett Silvers</t>
  </si>
  <si>
    <t>Hannah Crowe</t>
  </si>
  <si>
    <t>JonAnthony Bartley</t>
  </si>
  <si>
    <t>Tampa Bay Area Classic</t>
  </si>
  <si>
    <t>Tampa, FL</t>
  </si>
  <si>
    <t>ALL</t>
  </si>
  <si>
    <t>14-15-18</t>
  </si>
  <si>
    <t>Brooke Tanacredi</t>
  </si>
  <si>
    <t>Leigha Nave</t>
  </si>
  <si>
    <t>Paivy Pedersen</t>
  </si>
  <si>
    <t>Team 813 Weightlifting</t>
  </si>
  <si>
    <t>Stacy Gavin</t>
  </si>
  <si>
    <t>CrossFit 14</t>
  </si>
  <si>
    <t>Tara Demers</t>
  </si>
  <si>
    <t>Gainsville Barbell Club</t>
  </si>
  <si>
    <t>Melissa Cuervo</t>
  </si>
  <si>
    <t>Team FL St. Cloud</t>
  </si>
  <si>
    <t>Stephanie Utroska</t>
  </si>
  <si>
    <t>Crossfit For Glory</t>
  </si>
  <si>
    <t>Hunter Douglas</t>
  </si>
  <si>
    <t>Burg CrossFit</t>
  </si>
  <si>
    <t>Elizabeth Klauka</t>
  </si>
  <si>
    <t>Caroline Winstead</t>
  </si>
  <si>
    <t>Elizabeth Toledo</t>
  </si>
  <si>
    <t>Kaley Anderson</t>
  </si>
  <si>
    <t>Sydney Rogoff</t>
  </si>
  <si>
    <t>Elizabeth Hautamaki</t>
  </si>
  <si>
    <t>Bailey Winstead</t>
  </si>
  <si>
    <t>Colleen Hearn</t>
  </si>
  <si>
    <t>Kevin Minckler</t>
  </si>
  <si>
    <t>Brandon Pendle</t>
  </si>
  <si>
    <t>Justin Browder</t>
  </si>
  <si>
    <t>Stephen Joharry</t>
  </si>
  <si>
    <t>Joseph Lopez</t>
  </si>
  <si>
    <t>Team Florida Pasco</t>
  </si>
  <si>
    <t>Eduardo Kerese</t>
  </si>
  <si>
    <t>Anthony Marinola</t>
  </si>
  <si>
    <t>Jay Bradley</t>
  </si>
  <si>
    <t>Douglas Cortez</t>
  </si>
  <si>
    <t>Michael Cortez</t>
  </si>
  <si>
    <t>Iron House</t>
  </si>
  <si>
    <t>Colton Womeldorph</t>
  </si>
  <si>
    <t>CrossFit Lena</t>
  </si>
  <si>
    <t>Jacob Fortin</t>
  </si>
  <si>
    <t>Cory Aun</t>
  </si>
  <si>
    <t>Scott Behrens</t>
  </si>
  <si>
    <t>Robert Hill</t>
  </si>
  <si>
    <t>Matt Vassallo</t>
  </si>
  <si>
    <t>Kurt Leverett</t>
  </si>
  <si>
    <t>Matt Saeler</t>
  </si>
  <si>
    <t>Mitch McClune</t>
  </si>
  <si>
    <t>Space Coast CrossFit</t>
  </si>
  <si>
    <t>Darren Derochemont</t>
  </si>
  <si>
    <t>Mike Kolb</t>
  </si>
  <si>
    <t>Mesiac Santiago</t>
  </si>
  <si>
    <t>Ray King</t>
  </si>
  <si>
    <t>Josh Davis</t>
  </si>
  <si>
    <t>Jarred Neff</t>
  </si>
  <si>
    <t>Adam Eckstein</t>
  </si>
  <si>
    <t>CrossFit Ybor</t>
  </si>
  <si>
    <t>Jeremy Cooke</t>
  </si>
  <si>
    <t>Som Sotoodeh</t>
  </si>
  <si>
    <t>Logan Murkerson</t>
  </si>
  <si>
    <t>Team FL Manatee</t>
  </si>
  <si>
    <t>Joshua Hallman</t>
  </si>
  <si>
    <t>Elite SC</t>
  </si>
  <si>
    <t>Darryl Mcneil</t>
  </si>
  <si>
    <t>TAS Crossfit</t>
  </si>
  <si>
    <t>Tom Sherwood</t>
  </si>
  <si>
    <t>Team FL Gulfcoast</t>
  </si>
  <si>
    <t>Noel Hernandez</t>
  </si>
  <si>
    <t>Malcolm Rogers</t>
  </si>
  <si>
    <t>LSU Shreveport</t>
  </si>
  <si>
    <t>Jason Pendergraph</t>
  </si>
  <si>
    <t>Anthony Yurich</t>
  </si>
  <si>
    <t>John Long</t>
  </si>
  <si>
    <t>Joshua Davis</t>
  </si>
  <si>
    <t>Joseph Kaufman</t>
  </si>
  <si>
    <t>Jerry Stickney</t>
  </si>
  <si>
    <t>Raymond Downes</t>
  </si>
  <si>
    <t>Jon Orebaugh, Richard Sobieray, Genevieve Orebaugh, Rachel Moore</t>
  </si>
  <si>
    <t>Patrick Costello</t>
  </si>
  <si>
    <t>Drew Rosener, Michael Espinosa, Robert Hill, Paivy Pedersen, Michael Leoni</t>
  </si>
  <si>
    <t>Mushtok Open</t>
  </si>
  <si>
    <t>Venice, FL</t>
  </si>
  <si>
    <t>14-15-20</t>
  </si>
  <si>
    <t>48 kg</t>
  </si>
  <si>
    <t>De-Zha Cooper</t>
  </si>
  <si>
    <t>FCP</t>
  </si>
  <si>
    <t>Heather Ball</t>
  </si>
  <si>
    <t>FGC</t>
  </si>
  <si>
    <t>58 kg</t>
  </si>
  <si>
    <t>Gaelyn Bryne</t>
  </si>
  <si>
    <t xml:space="preserve">58 kg </t>
  </si>
  <si>
    <t xml:space="preserve">Halley Laurence </t>
  </si>
  <si>
    <t>Moriah Collins</t>
  </si>
  <si>
    <t>Megan Mcbride</t>
  </si>
  <si>
    <t>63 kg</t>
  </si>
  <si>
    <t>TSC</t>
  </si>
  <si>
    <t>69 kg</t>
  </si>
  <si>
    <t>Mele Mateleau</t>
  </si>
  <si>
    <t>75 kg</t>
  </si>
  <si>
    <t>Brooke Schamber</t>
  </si>
  <si>
    <t>Carolina Zamora</t>
  </si>
  <si>
    <t xml:space="preserve">Tyreona Williams </t>
  </si>
  <si>
    <t>75+ kg</t>
  </si>
  <si>
    <t>FMC</t>
  </si>
  <si>
    <r>
      <t xml:space="preserve">REFEREES: </t>
    </r>
    <r>
      <rPr>
        <sz val="12"/>
        <rFont val="Times New Roman"/>
        <family val="1"/>
      </rPr>
      <t xml:space="preserve">Joyce Kaufman, Jessica Fides-Aun, </t>
    </r>
  </si>
  <si>
    <t>Rich Lansky, Hal Hedley</t>
  </si>
  <si>
    <r>
      <t xml:space="preserve">MEET DIRECTOR: </t>
    </r>
    <r>
      <rPr>
        <sz val="12"/>
        <rFont val="Times New Roman"/>
        <family val="1"/>
      </rPr>
      <t>Rich Lansky</t>
    </r>
  </si>
  <si>
    <t>Breanne Oddo, Rui Borges</t>
  </si>
  <si>
    <r>
      <t xml:space="preserve">DATE: </t>
    </r>
    <r>
      <rPr>
        <sz val="12"/>
        <rFont val="Times New Roman"/>
        <family val="1"/>
      </rPr>
      <t>8/1/15</t>
    </r>
  </si>
  <si>
    <t>Ryan Borges</t>
  </si>
  <si>
    <t>77 kg</t>
  </si>
  <si>
    <t>Jeremy Jackson</t>
  </si>
  <si>
    <t>Jose Barajas</t>
  </si>
  <si>
    <t>Oly Concept</t>
  </si>
  <si>
    <t>Logan Murkeson</t>
  </si>
  <si>
    <t>85 kg</t>
  </si>
  <si>
    <t>Timothy Hedley</t>
  </si>
  <si>
    <t>94 kg</t>
  </si>
  <si>
    <t>105 kg</t>
  </si>
  <si>
    <t>John Clutter</t>
  </si>
  <si>
    <t xml:space="preserve">Jeremy Agosto </t>
  </si>
  <si>
    <t>Joseph Cucci</t>
  </si>
  <si>
    <t xml:space="preserve">Team Abbreviations: </t>
  </si>
  <si>
    <t>FGC: Team FL GulfCoast</t>
  </si>
  <si>
    <t>TFMC: Team FL Manatee County</t>
  </si>
  <si>
    <t>TSC: Team FL St. Cloud</t>
  </si>
  <si>
    <t>Oly Concept: Team Oly Concepts</t>
  </si>
  <si>
    <t>FCP: Full Circle Performance</t>
  </si>
  <si>
    <t xml:space="preserve">UNA: Unattatched/ Unaffiliated </t>
  </si>
  <si>
    <t>Back to School Open</t>
  </si>
  <si>
    <t>Port Orange, Florida</t>
  </si>
  <si>
    <t>14-15-25</t>
  </si>
  <si>
    <t>Mary Elizabeth Case</t>
  </si>
  <si>
    <t>Chloe Holland</t>
  </si>
  <si>
    <t>O</t>
  </si>
  <si>
    <t>Nicole Tabellija</t>
  </si>
  <si>
    <t>UN</t>
  </si>
  <si>
    <t>Chelseigh Glisson</t>
  </si>
  <si>
    <t>Alsire Kling</t>
  </si>
  <si>
    <t>Holden Fuchs</t>
  </si>
  <si>
    <t>JR</t>
  </si>
  <si>
    <t>Tyler Warm</t>
  </si>
  <si>
    <t>Luis Verdiales</t>
  </si>
  <si>
    <t>Tim Scott</t>
  </si>
  <si>
    <t>Matt Block</t>
  </si>
  <si>
    <t>Jason Wyns</t>
  </si>
  <si>
    <t>Un</t>
  </si>
  <si>
    <t>Dorian Gonzales</t>
  </si>
  <si>
    <t>SCR</t>
  </si>
  <si>
    <t>DJ Minor</t>
  </si>
  <si>
    <t>Bomb</t>
  </si>
  <si>
    <t>Quan Vo-Le</t>
  </si>
  <si>
    <t>Ashley Koren</t>
  </si>
  <si>
    <t>The Jacked Classic</t>
  </si>
  <si>
    <t>Hialeah Gardens, FL</t>
  </si>
  <si>
    <t>14-15-22</t>
  </si>
  <si>
    <t>+</t>
  </si>
  <si>
    <t>Lot No.</t>
  </si>
  <si>
    <t>Name (Please print legibly)</t>
  </si>
  <si>
    <t>Year of Birth</t>
  </si>
  <si>
    <t>Body Wt</t>
  </si>
  <si>
    <t>S1</t>
  </si>
  <si>
    <t>S2</t>
  </si>
  <si>
    <t>S3</t>
  </si>
  <si>
    <t>CJ 1</t>
  </si>
  <si>
    <t>CJ 2</t>
  </si>
  <si>
    <t>CJ3</t>
  </si>
  <si>
    <t>85kg</t>
  </si>
  <si>
    <t>Alec Admire</t>
  </si>
  <si>
    <t>105kg</t>
  </si>
  <si>
    <t>Alejanddro Medina</t>
  </si>
  <si>
    <t>Team Caution</t>
  </si>
  <si>
    <t>Alex Kossewski</t>
  </si>
  <si>
    <t>AMP Training</t>
  </si>
  <si>
    <t>77kg</t>
  </si>
  <si>
    <t>Alex Tellechea</t>
  </si>
  <si>
    <t>53kg</t>
  </si>
  <si>
    <t>Amanda Basalyga</t>
  </si>
  <si>
    <t>69kg</t>
  </si>
  <si>
    <t>Ana L Ruedaquintero</t>
  </si>
  <si>
    <t>Andrew Brazina</t>
  </si>
  <si>
    <t>Angel Perez</t>
  </si>
  <si>
    <t>Fortress Strong</t>
  </si>
  <si>
    <t>Annia Velazquez Padron</t>
  </si>
  <si>
    <t>Aracely Santos</t>
  </si>
  <si>
    <t>Blake Houser</t>
  </si>
  <si>
    <t>75kg</t>
  </si>
  <si>
    <t>Bonnie Larson</t>
  </si>
  <si>
    <t>Britany Cameron</t>
  </si>
  <si>
    <t>56kg</t>
  </si>
  <si>
    <t>Brody Stephano</t>
  </si>
  <si>
    <t>63kg</t>
  </si>
  <si>
    <t>Callie Stephano</t>
  </si>
  <si>
    <t>Cameron Mitchener</t>
  </si>
  <si>
    <t>Team AMP/AMP Training</t>
  </si>
  <si>
    <t>Chanel Gomaa</t>
  </si>
  <si>
    <t>62kg</t>
  </si>
  <si>
    <t>Chris Iturrioz</t>
  </si>
  <si>
    <t>Amp training</t>
  </si>
  <si>
    <t>94kg</t>
  </si>
  <si>
    <t>Dennis Tolentino</t>
  </si>
  <si>
    <t>Crossfit Ripped</t>
  </si>
  <si>
    <t>Dinora Arroliga</t>
  </si>
  <si>
    <t>75+kg</t>
  </si>
  <si>
    <t>Elizane Charles</t>
  </si>
  <si>
    <t>Crossfit DOA Barbell Club</t>
  </si>
  <si>
    <t>Frederick Grevenberg</t>
  </si>
  <si>
    <t>TEAM Victory Weightlifting</t>
  </si>
  <si>
    <t>Giann Moramarco</t>
  </si>
  <si>
    <t>58kg</t>
  </si>
  <si>
    <t>Ivette Goicouria</t>
  </si>
  <si>
    <t>50kg</t>
  </si>
  <si>
    <t>Jack Steinbruckner</t>
  </si>
  <si>
    <t>+105kg</t>
  </si>
  <si>
    <t>Unashamed weightlifting</t>
  </si>
  <si>
    <t>Musclefarm</t>
  </si>
  <si>
    <t>Jessica Gonzalez</t>
  </si>
  <si>
    <t>+75kg</t>
  </si>
  <si>
    <t>Jessica Lisette Jimenez</t>
  </si>
  <si>
    <t xml:space="preserve"> 09/12/1992</t>
  </si>
  <si>
    <t>Joey Eplite</t>
  </si>
  <si>
    <t>Team AMP</t>
  </si>
  <si>
    <t>Josef Kaufman</t>
  </si>
  <si>
    <t>Joseph DeSiato</t>
  </si>
  <si>
    <t xml:space="preserve"> </t>
  </si>
  <si>
    <t>Joseph Robey</t>
  </si>
  <si>
    <t>JP Hernandez</t>
  </si>
  <si>
    <t>Liftwell barbell/cdm</t>
  </si>
  <si>
    <t>Juan Ruiz</t>
  </si>
  <si>
    <t>Julien Stephenson</t>
  </si>
  <si>
    <t>Team Victory Weightlifting &amp; Liv Up Crossfit</t>
  </si>
  <si>
    <t>Juliette  Chang-Fane</t>
  </si>
  <si>
    <t xml:space="preserve">Merritt Island Crossfit </t>
  </si>
  <si>
    <t>AMP training</t>
  </si>
  <si>
    <t>Kaela Stephano</t>
  </si>
  <si>
    <t>Katherine Ramirez</t>
  </si>
  <si>
    <t>Kimberly Moyer</t>
  </si>
  <si>
    <t>Kristopher Fonte</t>
  </si>
  <si>
    <t>Kyndra Sions</t>
  </si>
  <si>
    <t>Lauren Leon</t>
  </si>
  <si>
    <t>Lian nograd</t>
  </si>
  <si>
    <t>crossfit musclefarm</t>
  </si>
  <si>
    <t>Liz Cundall</t>
  </si>
  <si>
    <t>44kg</t>
  </si>
  <si>
    <t>Maddie Staniszewski</t>
  </si>
  <si>
    <t>PSI Jupiter Weightlifting</t>
  </si>
  <si>
    <t>Mallory Lazell</t>
  </si>
  <si>
    <t>CrossFit Conquest</t>
  </si>
  <si>
    <t>Marni Feldman</t>
  </si>
  <si>
    <t>Liftwell Barbell Club / CF Downtwon Miami</t>
  </si>
  <si>
    <t>Maxwell Steinbrucker</t>
  </si>
  <si>
    <t>Mia Gaetan</t>
  </si>
  <si>
    <t>Michael Donaldson</t>
  </si>
  <si>
    <t>Michelle George</t>
  </si>
  <si>
    <t>TEAM VICTORY WEIGHTLIFTING</t>
  </si>
  <si>
    <t>Michelle Sarradet</t>
  </si>
  <si>
    <t>TTT and Oly Concepts</t>
  </si>
  <si>
    <t>69kg+</t>
  </si>
  <si>
    <t>Nicole Padin</t>
  </si>
  <si>
    <t>Osvaldo Ruiz</t>
  </si>
  <si>
    <t>Paisley Lumbert</t>
  </si>
  <si>
    <t>Pamela Montanez</t>
  </si>
  <si>
    <t>Patrick Witkowski</t>
  </si>
  <si>
    <t>Thump Weightlifting</t>
  </si>
  <si>
    <t>Oly concepts</t>
  </si>
  <si>
    <t>Rene Whyte</t>
  </si>
  <si>
    <t>I AM - SoMi</t>
  </si>
  <si>
    <t>Shane Tucker</t>
  </si>
  <si>
    <t>Simone Gomaa</t>
  </si>
  <si>
    <t>Taylor White</t>
  </si>
  <si>
    <t>Vanessa Florido</t>
  </si>
  <si>
    <t>Vanessa Florido; Adrian Florido; Neil Kanterman; Jessica Altamiranda; Demetrius Callins; Leugi Cotayo</t>
  </si>
  <si>
    <t>The Fall Open</t>
  </si>
  <si>
    <t>West Palm Beach Florida</t>
  </si>
  <si>
    <t>Oct1 17th  2015</t>
  </si>
  <si>
    <t>14-15-23</t>
  </si>
  <si>
    <t>Adam Venero</t>
  </si>
  <si>
    <t>Alejandro Medina</t>
  </si>
  <si>
    <t>Alexandra Geller</t>
  </si>
  <si>
    <t>Alison Switaj</t>
  </si>
  <si>
    <t>Amanda Lodos</t>
  </si>
  <si>
    <t>Andrea Charles</t>
  </si>
  <si>
    <t>-0</t>
  </si>
  <si>
    <t>Andrew Dickenson</t>
  </si>
  <si>
    <t>Autumn Peede</t>
  </si>
  <si>
    <t>50 KG</t>
  </si>
  <si>
    <t>Bas Diaz</t>
  </si>
  <si>
    <t>Bruce Santiago</t>
  </si>
  <si>
    <t>Bruce Steinberg</t>
  </si>
  <si>
    <t>Camden Baggs</t>
  </si>
  <si>
    <t>Chanel Patti</t>
  </si>
  <si>
    <t>+75 KG</t>
  </si>
  <si>
    <t>Connie Ruales</t>
  </si>
  <si>
    <t>Daniel Sanchez</t>
  </si>
  <si>
    <t>Daniel Varona</t>
  </si>
  <si>
    <t>David Bends</t>
  </si>
  <si>
    <t>Dina Dimapilis</t>
  </si>
  <si>
    <t>Dominic Scalzo</t>
  </si>
  <si>
    <t>Edwardo Wheelock</t>
  </si>
  <si>
    <t>44 KG</t>
  </si>
  <si>
    <t>Eva Diaz</t>
  </si>
  <si>
    <t>Freddy Grevenberg</t>
  </si>
  <si>
    <t>Jeffrey Perez</t>
  </si>
  <si>
    <t>Jesse Rodriguez</t>
  </si>
  <si>
    <t>Jon Briggs</t>
  </si>
  <si>
    <t>Jorge Plaza</t>
  </si>
  <si>
    <t>Joseph Byne</t>
  </si>
  <si>
    <t>Julian Rustad</t>
  </si>
  <si>
    <t>Kara Speck</t>
  </si>
  <si>
    <t>Levenda James</t>
  </si>
  <si>
    <t>Madison Diaz</t>
  </si>
  <si>
    <t>Matthew Brennan</t>
  </si>
  <si>
    <t>Mayra Brandt</t>
  </si>
  <si>
    <t>Meagan Cortes</t>
  </si>
  <si>
    <t>Megan Campion</t>
  </si>
  <si>
    <t>Melissa Eisen</t>
  </si>
  <si>
    <t>Nadia Frye</t>
  </si>
  <si>
    <t>Natalie Mesa</t>
  </si>
  <si>
    <t>Nikki Moore</t>
  </si>
  <si>
    <t>Rachel Lim</t>
  </si>
  <si>
    <t>Rachelle Miller</t>
  </si>
  <si>
    <t>Rob Labar</t>
  </si>
  <si>
    <t>Roberto Victoria</t>
  </si>
  <si>
    <t>Ryan Lowrey</t>
  </si>
  <si>
    <t>Saradja Registre</t>
  </si>
  <si>
    <t>Sarah Guzman</t>
  </si>
  <si>
    <t>Stefanie Cohen</t>
  </si>
  <si>
    <t>Susan Hahn</t>
  </si>
  <si>
    <t>Tatyana Maizel</t>
  </si>
  <si>
    <t>Travis Stephenson</t>
  </si>
  <si>
    <t>Valentina Amaya</t>
  </si>
  <si>
    <t>Valery Vasquez</t>
  </si>
  <si>
    <t>Yairy Roman</t>
  </si>
  <si>
    <t>Demtrius Callins</t>
  </si>
  <si>
    <t>Carl Penney</t>
  </si>
  <si>
    <t>October 22nd 2015</t>
  </si>
  <si>
    <t>Celina Brito</t>
  </si>
  <si>
    <t>Beach</t>
  </si>
  <si>
    <t>FL</t>
  </si>
  <si>
    <t>14-15-28</t>
  </si>
  <si>
    <t>Carolynn Ann Rendon</t>
  </si>
  <si>
    <t>Team victory weightlifting</t>
  </si>
  <si>
    <t>Kimberly Patricia Oelkers</t>
  </si>
  <si>
    <t>Team Florida Volusia County</t>
  </si>
  <si>
    <t>Nichole Katie-rose Tabellija</t>
  </si>
  <si>
    <t>Juliette Hannah Chang-Fane</t>
  </si>
  <si>
    <t>Merritt Island Crossfit</t>
  </si>
  <si>
    <t>Samantha Kaye Huston</t>
  </si>
  <si>
    <t>Team OC</t>
  </si>
  <si>
    <t>Nicole Anne Biscuiti</t>
  </si>
  <si>
    <t>Camargo Oly Concepts</t>
  </si>
  <si>
    <t>Olivia Michelle Davis</t>
  </si>
  <si>
    <t>Jeff Ledlow</t>
  </si>
  <si>
    <t>Daniel Anthony Merola</t>
  </si>
  <si>
    <t>Jake Aaron Bennett</t>
  </si>
  <si>
    <t>Jeremy Carl Eck</t>
  </si>
  <si>
    <t>Scott Jason Harris</t>
  </si>
  <si>
    <t>Andrew Robert Blaida</t>
  </si>
  <si>
    <t>813 Barbell</t>
  </si>
  <si>
    <t>Dexan Alec Henne</t>
  </si>
  <si>
    <t>Bryan Nguyen</t>
  </si>
  <si>
    <t>Jason Michael Wyns</t>
  </si>
  <si>
    <t>Christian Joseph Seymour</t>
  </si>
  <si>
    <t>Cody Yokin Watkins</t>
  </si>
  <si>
    <t>American Open Last Chance Qualifier</t>
  </si>
  <si>
    <t>Black Box Fall Classic</t>
  </si>
  <si>
    <t>14-15-15</t>
  </si>
  <si>
    <t>Hayden Green</t>
  </si>
  <si>
    <t>Kallie Horton</t>
  </si>
  <si>
    <t>master</t>
  </si>
  <si>
    <t>Ann Dohm</t>
  </si>
  <si>
    <t>Melissa Schardt</t>
  </si>
  <si>
    <t>Ashley Patel</t>
  </si>
  <si>
    <t>31kg</t>
  </si>
  <si>
    <t>Kaila Corbridge</t>
  </si>
  <si>
    <t>Trinity Perez</t>
  </si>
  <si>
    <t>Hilary Rizor</t>
  </si>
  <si>
    <t>Meagan Mallett</t>
  </si>
  <si>
    <t>Brandon Reyes</t>
  </si>
  <si>
    <t>McCtcheon Kennison</t>
  </si>
  <si>
    <t>Jerry Miller</t>
  </si>
  <si>
    <t>Micah Miller</t>
  </si>
  <si>
    <t>Lincoln Weaver</t>
  </si>
  <si>
    <t>Mario Ortiz</t>
  </si>
  <si>
    <t>Austin Bracey</t>
  </si>
  <si>
    <t>Joey Paladino</t>
  </si>
  <si>
    <t>Joseph Petruska</t>
  </si>
  <si>
    <t>Blair Simmons</t>
  </si>
  <si>
    <t>Timothy Marten</t>
  </si>
  <si>
    <t>Jordan Tolbert</t>
  </si>
  <si>
    <t>Colby Lederer</t>
  </si>
  <si>
    <t>Bryan Simeone</t>
  </si>
  <si>
    <t>Evanisto Garza</t>
  </si>
  <si>
    <t>Parker</t>
  </si>
  <si>
    <t>Erica Stetzer</t>
  </si>
  <si>
    <t>Sean Dodrill</t>
  </si>
  <si>
    <t>Austin Luke</t>
  </si>
  <si>
    <t>Rachel Dodrill</t>
  </si>
  <si>
    <t>Southeast Classic</t>
  </si>
  <si>
    <t>Orlando FL</t>
  </si>
  <si>
    <t>Open</t>
  </si>
  <si>
    <t>14-15-12</t>
  </si>
  <si>
    <t>Katherine Molina</t>
  </si>
  <si>
    <t>Suzy Sanchez</t>
  </si>
  <si>
    <t>Team 14 Weightlifting</t>
  </si>
  <si>
    <t>Elaine Choy</t>
  </si>
  <si>
    <t>Aracley Santos</t>
  </si>
  <si>
    <t>Emily Zambito</t>
  </si>
  <si>
    <t>Delia Lozano</t>
  </si>
  <si>
    <t>Kristine Suero</t>
  </si>
  <si>
    <t>APE Squad Weightlifting</t>
  </si>
  <si>
    <t>Hannah Cowoski</t>
  </si>
  <si>
    <t>Dominque Cunningham</t>
  </si>
  <si>
    <t>Zachary Karlins</t>
  </si>
  <si>
    <t>Bryce Mattos</t>
  </si>
  <si>
    <t>Mark Chavez</t>
  </si>
  <si>
    <t>Chris Johnson</t>
  </si>
  <si>
    <t>Jordan Bryant</t>
  </si>
  <si>
    <t>Bailey Bryant</t>
  </si>
  <si>
    <t>Corey Davis</t>
  </si>
  <si>
    <t>Panhandle Barbell Club</t>
  </si>
  <si>
    <t>Forest Mancilla</t>
  </si>
  <si>
    <t>AmP Training</t>
  </si>
  <si>
    <t>Matthew Harrison</t>
  </si>
  <si>
    <t>Juliette Chang-Fane</t>
  </si>
  <si>
    <t>Nadia Zebouni</t>
  </si>
  <si>
    <t>Nikki Davidson</t>
  </si>
  <si>
    <t>Ashley Wallace</t>
  </si>
  <si>
    <t>RFS BARBELL</t>
  </si>
  <si>
    <t>Team OLY CONCEPTS</t>
  </si>
  <si>
    <t>Sara Simon</t>
  </si>
  <si>
    <t>Lilly Solano</t>
  </si>
  <si>
    <t>old fashion barbell</t>
  </si>
  <si>
    <t>Bernabe Chavez</t>
  </si>
  <si>
    <t>Kyle Suga</t>
  </si>
  <si>
    <t>Benjamin Boyette</t>
  </si>
  <si>
    <t>A M P Training</t>
  </si>
  <si>
    <t>Joseph Chavez</t>
  </si>
  <si>
    <t>David Stuart</t>
  </si>
  <si>
    <t>Jason Nieves</t>
  </si>
  <si>
    <t>Old Fashion Barbell</t>
  </si>
  <si>
    <t>Noah Pruitt</t>
  </si>
  <si>
    <t>Carlos Molano</t>
  </si>
  <si>
    <t>Chantel Zandi</t>
  </si>
  <si>
    <t>Imbue Barbel</t>
  </si>
  <si>
    <t>Adrian Doughtery</t>
  </si>
  <si>
    <t>Melisa Alonso</t>
  </si>
  <si>
    <t>Sophia Williams</t>
  </si>
  <si>
    <t>Rebecca Clement</t>
  </si>
  <si>
    <t>Stephanie Murges</t>
  </si>
  <si>
    <t>RFS Barbell</t>
  </si>
  <si>
    <t>Stella Carrion</t>
  </si>
  <si>
    <t>Brandy Boettner</t>
  </si>
  <si>
    <t xml:space="preserve">Sydney Mcwilliams </t>
  </si>
  <si>
    <t>Carolinewinstead</t>
  </si>
  <si>
    <t>Lebbet Cueto</t>
  </si>
  <si>
    <t>Leilani Garcia</t>
  </si>
  <si>
    <t>Vanessa Reed</t>
  </si>
  <si>
    <t>StaFit</t>
  </si>
  <si>
    <t>Damien Taglione</t>
  </si>
  <si>
    <t>Alan Kominowski</t>
  </si>
  <si>
    <t>Lift More Olympic</t>
  </si>
  <si>
    <t>James Mitchell</t>
  </si>
  <si>
    <t>Jose Rodriguez</t>
  </si>
  <si>
    <t>Abel Grullon</t>
  </si>
  <si>
    <t>Cj Depalma</t>
  </si>
  <si>
    <t>Conlan Pottinger</t>
  </si>
  <si>
    <t>FIREBALL CrossFit</t>
  </si>
  <si>
    <t>Charles Sullivan</t>
  </si>
  <si>
    <t>Marcos Marrero</t>
  </si>
  <si>
    <t>Mattie Rogers</t>
  </si>
  <si>
    <t>Katie Boyer</t>
  </si>
  <si>
    <t>Team SaW Crossfit unmatched</t>
  </si>
  <si>
    <t>Kimberlee Dekrey</t>
  </si>
  <si>
    <t>Brittany Rowland</t>
  </si>
  <si>
    <t>Shelby Burke</t>
  </si>
  <si>
    <t>Martina Corral</t>
  </si>
  <si>
    <t>Mackenzie Kaushagen</t>
  </si>
  <si>
    <t>Brooke Burnett</t>
  </si>
  <si>
    <t>Monica Garcia</t>
  </si>
  <si>
    <t>Christina Cruz</t>
  </si>
  <si>
    <t>Willaim Valdes</t>
  </si>
  <si>
    <t>Garret Loughry</t>
  </si>
  <si>
    <t>Mitchell Mcclune</t>
  </si>
  <si>
    <t>Mesac Santiago</t>
  </si>
  <si>
    <t>Matthew Sachs</t>
  </si>
  <si>
    <t>Crossfit Warrior Eagle</t>
  </si>
  <si>
    <t>Matt Bloch</t>
  </si>
  <si>
    <t xml:space="preserve">Alex Garcia </t>
  </si>
  <si>
    <t>Zachary Bragg</t>
  </si>
  <si>
    <t>Eric Herzberg</t>
  </si>
  <si>
    <t>Jonathan Shupert</t>
  </si>
  <si>
    <t>James Morrison</t>
  </si>
  <si>
    <t>Johnnie Walker</t>
  </si>
  <si>
    <t>Cat 5 Barbell</t>
  </si>
  <si>
    <t>Danielle Llopiz</t>
  </si>
  <si>
    <t>Elizabeth Ponto</t>
  </si>
  <si>
    <t>Sasha Jarquin</t>
  </si>
  <si>
    <t>Anja Dimitrijevic</t>
  </si>
  <si>
    <t>Angelica Figueroa</t>
  </si>
  <si>
    <t>Tiffany Vu</t>
  </si>
  <si>
    <t>Ybor Barbell</t>
  </si>
  <si>
    <t>Samantha Ruehlman</t>
  </si>
  <si>
    <t>Jessica Beal</t>
  </si>
  <si>
    <t>Jessica-Lisette Jimenez</t>
  </si>
  <si>
    <t>Natalie Ollivierre-Williams</t>
  </si>
  <si>
    <t>Stephanie Walker</t>
  </si>
  <si>
    <t>Brea Coffey</t>
  </si>
  <si>
    <t>Alexis Lefcakis</t>
  </si>
  <si>
    <t>Elite Strength &amp; Conditioning</t>
  </si>
  <si>
    <t>Dillon Bentancourt</t>
  </si>
  <si>
    <t>813 Barbell Club</t>
  </si>
  <si>
    <t>Robert Delacruz</t>
  </si>
  <si>
    <t>Chris Weems</t>
  </si>
  <si>
    <t>Brody Tillery</t>
  </si>
  <si>
    <t>Gregory Hammond</t>
  </si>
  <si>
    <t>Macchia Lohrer</t>
  </si>
  <si>
    <t>Nelson Velez</t>
  </si>
  <si>
    <t>Derek Clovis</t>
  </si>
  <si>
    <t>Robert Nethercutt</t>
  </si>
  <si>
    <t>Andrew Mattox</t>
  </si>
  <si>
    <t xml:space="preserve"> A M P Training</t>
  </si>
  <si>
    <t>Melvine Prince</t>
  </si>
  <si>
    <t>Fernando Guillen</t>
  </si>
  <si>
    <t>2015 FWF State Championships</t>
  </si>
  <si>
    <t>14-15-29</t>
  </si>
  <si>
    <t>usaw</t>
  </si>
  <si>
    <t>division</t>
  </si>
  <si>
    <t>last_name</t>
  </si>
  <si>
    <t>first_name</t>
  </si>
  <si>
    <t>birth_year</t>
  </si>
  <si>
    <t>sn1</t>
  </si>
  <si>
    <t>sn2</t>
  </si>
  <si>
    <t>sn3</t>
  </si>
  <si>
    <t>cj1</t>
  </si>
  <si>
    <t>cj2</t>
  </si>
  <si>
    <t>cj3</t>
  </si>
  <si>
    <t>best_cnj</t>
  </si>
  <si>
    <t>F-YOUTH-31K</t>
  </si>
  <si>
    <t>Corbridge</t>
  </si>
  <si>
    <t>Kaila</t>
  </si>
  <si>
    <t>Diaz</t>
  </si>
  <si>
    <t>Eva</t>
  </si>
  <si>
    <t>F-YOUTH-35K</t>
  </si>
  <si>
    <t>Graham</t>
  </si>
  <si>
    <t>Alexis</t>
  </si>
  <si>
    <t>Yairy</t>
  </si>
  <si>
    <t>F-YOUTH-44K</t>
  </si>
  <si>
    <t>Staniszewski</t>
  </si>
  <si>
    <t>Madeline (Maddie)</t>
  </si>
  <si>
    <t>Cosentino</t>
  </si>
  <si>
    <t>Kiley</t>
  </si>
  <si>
    <t>Chardon</t>
  </si>
  <si>
    <t>Olivia</t>
  </si>
  <si>
    <t>F-JUNIOR-48K</t>
  </si>
  <si>
    <t>Cooper</t>
  </si>
  <si>
    <t>Dezha</t>
  </si>
  <si>
    <t>Molina</t>
  </si>
  <si>
    <t>Katherine</t>
  </si>
  <si>
    <t>F-SENIOR-48K</t>
  </si>
  <si>
    <t>F-YOUTH-48K</t>
  </si>
  <si>
    <t>Case</t>
  </si>
  <si>
    <t>Holland</t>
  </si>
  <si>
    <t>Chloe</t>
  </si>
  <si>
    <t>F-SENIOR-53K</t>
  </si>
  <si>
    <t>Richards</t>
  </si>
  <si>
    <t>Hannah</t>
  </si>
  <si>
    <t>Nave</t>
  </si>
  <si>
    <t>Leigha</t>
  </si>
  <si>
    <t>Pedersen</t>
  </si>
  <si>
    <t>Paivy</t>
  </si>
  <si>
    <t>Gavin</t>
  </si>
  <si>
    <t>Stacy</t>
  </si>
  <si>
    <t>Geller</t>
  </si>
  <si>
    <t>Alexandra</t>
  </si>
  <si>
    <t>F-YOUTH-53K</t>
  </si>
  <si>
    <t>gomaa</t>
  </si>
  <si>
    <t>Simone</t>
  </si>
  <si>
    <t>Alexandria</t>
  </si>
  <si>
    <t>Suero</t>
  </si>
  <si>
    <t>Kristine</t>
  </si>
  <si>
    <t>Collins</t>
  </si>
  <si>
    <t>Maryah</t>
  </si>
  <si>
    <t>F-JUNIOR-58K</t>
  </si>
  <si>
    <t>Rutkowski</t>
  </si>
  <si>
    <t>F-MASTERS-58K</t>
  </si>
  <si>
    <t>Fusser</t>
  </si>
  <si>
    <t>Tina</t>
  </si>
  <si>
    <t>F-SENIOR-58K</t>
  </si>
  <si>
    <t>Tabellija</t>
  </si>
  <si>
    <t>Nichole</t>
  </si>
  <si>
    <t>Deprima</t>
  </si>
  <si>
    <t>Tommie</t>
  </si>
  <si>
    <t>Riehm</t>
  </si>
  <si>
    <t>Mariana</t>
  </si>
  <si>
    <t>F-YOUTH-58K</t>
  </si>
  <si>
    <t>Mallett</t>
  </si>
  <si>
    <t>Maegan</t>
  </si>
  <si>
    <t>Madison</t>
  </si>
  <si>
    <t>Chang-Fane</t>
  </si>
  <si>
    <t>Juliette</t>
  </si>
  <si>
    <t>Stephano</t>
  </si>
  <si>
    <t>Kaela</t>
  </si>
  <si>
    <t>Rhone</t>
  </si>
  <si>
    <t>Santos</t>
  </si>
  <si>
    <t>Guzman</t>
  </si>
  <si>
    <t>Sarah</t>
  </si>
  <si>
    <t>Hays</t>
  </si>
  <si>
    <t>Kelsey</t>
  </si>
  <si>
    <t>F-JUNIOR-63K</t>
  </si>
  <si>
    <t>Huston</t>
  </si>
  <si>
    <t>Boettner</t>
  </si>
  <si>
    <t>Brandy</t>
  </si>
  <si>
    <t>McWilliams</t>
  </si>
  <si>
    <t>Sydney</t>
  </si>
  <si>
    <t>F-MASTERS-63K</t>
  </si>
  <si>
    <t>Weinreich</t>
  </si>
  <si>
    <t>Trisha</t>
  </si>
  <si>
    <t>Esquilin</t>
  </si>
  <si>
    <t>Marisol</t>
  </si>
  <si>
    <t>F-SENIOR-63K</t>
  </si>
  <si>
    <t>Lim</t>
  </si>
  <si>
    <t>Williams</t>
  </si>
  <si>
    <t>Sophina</t>
  </si>
  <si>
    <t>Douglas</t>
  </si>
  <si>
    <t>Hunter</t>
  </si>
  <si>
    <t>Potts</t>
  </si>
  <si>
    <t>Kirsti</t>
  </si>
  <si>
    <t>Ford</t>
  </si>
  <si>
    <t>Sara</t>
  </si>
  <si>
    <t>Klauka</t>
  </si>
  <si>
    <t>Sions</t>
  </si>
  <si>
    <t>Kyndra</t>
  </si>
  <si>
    <t>F-YOUTH-63K</t>
  </si>
  <si>
    <t>Hearn</t>
  </si>
  <si>
    <t>Emily</t>
  </si>
  <si>
    <t>Jenkins</t>
  </si>
  <si>
    <t>Ellise</t>
  </si>
  <si>
    <t>Winstead</t>
  </si>
  <si>
    <t>Caroline</t>
  </si>
  <si>
    <t>Helbig</t>
  </si>
  <si>
    <t>Kristen</t>
  </si>
  <si>
    <t>Kanterman</t>
  </si>
  <si>
    <t>F-JUNIOR-69K</t>
  </si>
  <si>
    <t>Ellingson</t>
  </si>
  <si>
    <t>Bond</t>
  </si>
  <si>
    <t>F-MASTERS-69K</t>
  </si>
  <si>
    <t>Wright</t>
  </si>
  <si>
    <t>Christina</t>
  </si>
  <si>
    <t>F-SENIOR-69K</t>
  </si>
  <si>
    <t>Werle</t>
  </si>
  <si>
    <t>Becky</t>
  </si>
  <si>
    <t>Schrage</t>
  </si>
  <si>
    <t>Jennifer</t>
  </si>
  <si>
    <t>DeKrey</t>
  </si>
  <si>
    <t>Kimberlee</t>
  </si>
  <si>
    <t>Hautamaki</t>
  </si>
  <si>
    <t>Cortes</t>
  </si>
  <si>
    <t>Meagan</t>
  </si>
  <si>
    <t>F-YOUTH-69+K</t>
  </si>
  <si>
    <t>Mcmillan</t>
  </si>
  <si>
    <t>Shala</t>
  </si>
  <si>
    <t>F-YOUTH-69K</t>
  </si>
  <si>
    <t>Taylor</t>
  </si>
  <si>
    <t>Kretschmer</t>
  </si>
  <si>
    <t>Lexis</t>
  </si>
  <si>
    <t>Vasquez</t>
  </si>
  <si>
    <t>Valery</t>
  </si>
  <si>
    <t>Peterman</t>
  </si>
  <si>
    <t>Jazmin</t>
  </si>
  <si>
    <t>F-JUNIOR-75+K</t>
  </si>
  <si>
    <t>Figueroa</t>
  </si>
  <si>
    <t>Angelica</t>
  </si>
  <si>
    <t>F-JUNIOR-75K</t>
  </si>
  <si>
    <t>Anderson</t>
  </si>
  <si>
    <t>Kaley</t>
  </si>
  <si>
    <t>Gomaa</t>
  </si>
  <si>
    <t>Chanel</t>
  </si>
  <si>
    <t>Davis</t>
  </si>
  <si>
    <t>Glines</t>
  </si>
  <si>
    <t>Jayde</t>
  </si>
  <si>
    <t>Elizane</t>
  </si>
  <si>
    <t>F-MASTERS-75K</t>
  </si>
  <si>
    <t>Larson</t>
  </si>
  <si>
    <t>Bonnie</t>
  </si>
  <si>
    <t>F-MASTERS-75+K</t>
  </si>
  <si>
    <t>Levenda</t>
  </si>
  <si>
    <t>Walker</t>
  </si>
  <si>
    <t>Colleen</t>
  </si>
  <si>
    <t>Moyer</t>
  </si>
  <si>
    <t>Kimberly</t>
  </si>
  <si>
    <t>F-SENIOR-75+K</t>
  </si>
  <si>
    <t>Vu</t>
  </si>
  <si>
    <t>Tiffany</t>
  </si>
  <si>
    <t>Crowe</t>
  </si>
  <si>
    <t>F-SENIOR-75K</t>
  </si>
  <si>
    <t>Damoulis</t>
  </si>
  <si>
    <t>Vanessa</t>
  </si>
  <si>
    <t>Jarquin</t>
  </si>
  <si>
    <t>Sasha</t>
  </si>
  <si>
    <t>Peede</t>
  </si>
  <si>
    <t>Autumn</t>
  </si>
  <si>
    <t>Frye</t>
  </si>
  <si>
    <t>Nadia</t>
  </si>
  <si>
    <t>F-YOUTH-39K</t>
  </si>
  <si>
    <t>Fields</t>
  </si>
  <si>
    <t>Elle</t>
  </si>
  <si>
    <t>M-YOUTH-31K</t>
  </si>
  <si>
    <t>Sharar</t>
  </si>
  <si>
    <t>Farhan</t>
  </si>
  <si>
    <t>Witkowski</t>
  </si>
  <si>
    <t>Patrick</t>
  </si>
  <si>
    <t>M-YOUTH-35K</t>
  </si>
  <si>
    <t>Bas</t>
  </si>
  <si>
    <t>M-YOUTH-39K</t>
  </si>
  <si>
    <t>Rhodes</t>
  </si>
  <si>
    <t>Coby</t>
  </si>
  <si>
    <t>M-YOUTH-44K</t>
  </si>
  <si>
    <t>Ortiz</t>
  </si>
  <si>
    <t>Mario</t>
  </si>
  <si>
    <t>Fuchs</t>
  </si>
  <si>
    <t>Holden</t>
  </si>
  <si>
    <t>M-YOUTH-50K</t>
  </si>
  <si>
    <t>Jacobs</t>
  </si>
  <si>
    <t>Mattos</t>
  </si>
  <si>
    <t>Bryce</t>
  </si>
  <si>
    <t>Chavez</t>
  </si>
  <si>
    <t>Short</t>
  </si>
  <si>
    <t>M-SENIOR-56K</t>
  </si>
  <si>
    <t>M-YOUTH-56K</t>
  </si>
  <si>
    <t>Johnson</t>
  </si>
  <si>
    <t>Sohail</t>
  </si>
  <si>
    <t>Mariano</t>
  </si>
  <si>
    <t>M-JUNIOR-62K</t>
  </si>
  <si>
    <t>Browder</t>
  </si>
  <si>
    <t>Mancilla</t>
  </si>
  <si>
    <t>Forest</t>
  </si>
  <si>
    <t>Warm</t>
  </si>
  <si>
    <t>Tyler</t>
  </si>
  <si>
    <t>M-MASTERS-62K</t>
  </si>
  <si>
    <t>Casal</t>
  </si>
  <si>
    <t>M-SENIOR-62K</t>
  </si>
  <si>
    <t>Spraggins</t>
  </si>
  <si>
    <t>Losada Arbelaez</t>
  </si>
  <si>
    <t>Joharry</t>
  </si>
  <si>
    <t>Stephen</t>
  </si>
  <si>
    <t>M-YOUTH-62K</t>
  </si>
  <si>
    <t>Short III</t>
  </si>
  <si>
    <t>Gray</t>
  </si>
  <si>
    <t>M-JUNIOR-69K</t>
  </si>
  <si>
    <t>Bernabe</t>
  </si>
  <si>
    <t>Pendle</t>
  </si>
  <si>
    <t>Kaufman</t>
  </si>
  <si>
    <t>Sproul</t>
  </si>
  <si>
    <t>Robert</t>
  </si>
  <si>
    <t>OKeefe</t>
  </si>
  <si>
    <t>Ian</t>
  </si>
  <si>
    <t>Sanchez</t>
  </si>
  <si>
    <t>Daniel</t>
  </si>
  <si>
    <t>Molano</t>
  </si>
  <si>
    <t>M-SENIOR-69K</t>
  </si>
  <si>
    <t>Irwin</t>
  </si>
  <si>
    <t>Conner</t>
  </si>
  <si>
    <t>Tolbert</t>
  </si>
  <si>
    <t>Jordan</t>
  </si>
  <si>
    <t>Rudawski</t>
  </si>
  <si>
    <t>Pascual</t>
  </si>
  <si>
    <t>Michael</t>
  </si>
  <si>
    <t>Kofkin</t>
  </si>
  <si>
    <t>Hastings</t>
  </si>
  <si>
    <t>Kerese</t>
  </si>
  <si>
    <t>Eduardo</t>
  </si>
  <si>
    <t>M-YOUTH-69K</t>
  </si>
  <si>
    <t>Weaver</t>
  </si>
  <si>
    <t>Lincoln</t>
  </si>
  <si>
    <t>Boyette</t>
  </si>
  <si>
    <t>Benjamin</t>
  </si>
  <si>
    <t>William</t>
  </si>
  <si>
    <t>Phipps</t>
  </si>
  <si>
    <t>Cole</t>
  </si>
  <si>
    <t>M-YOUTH-69+K</t>
  </si>
  <si>
    <t>Miller</t>
  </si>
  <si>
    <t>Micah</t>
  </si>
  <si>
    <t>Pruitt</t>
  </si>
  <si>
    <t>Noah</t>
  </si>
  <si>
    <t>Plaza</t>
  </si>
  <si>
    <t>Jorge</t>
  </si>
  <si>
    <t>Jerry</t>
  </si>
  <si>
    <t>Ridgeway</t>
  </si>
  <si>
    <t>George</t>
  </si>
  <si>
    <t>Downes</t>
  </si>
  <si>
    <t>Raymond</t>
  </si>
  <si>
    <t>Pedrosa</t>
  </si>
  <si>
    <t>M-JUNIOR-77K</t>
  </si>
  <si>
    <t>Villalobos</t>
  </si>
  <si>
    <t>Slade</t>
  </si>
  <si>
    <t>Brazina</t>
  </si>
  <si>
    <t>Huang</t>
  </si>
  <si>
    <t>Tony</t>
  </si>
  <si>
    <t>Barajas</t>
  </si>
  <si>
    <t>Jose</t>
  </si>
  <si>
    <t>M-MASTERS-77K</t>
  </si>
  <si>
    <t>Aun</t>
  </si>
  <si>
    <t>Cory</t>
  </si>
  <si>
    <t>Smith</t>
  </si>
  <si>
    <t>M-SENIOR-77K</t>
  </si>
  <si>
    <t>Silvers</t>
  </si>
  <si>
    <t>Brett</t>
  </si>
  <si>
    <t>Verdiales</t>
  </si>
  <si>
    <t>Scott</t>
  </si>
  <si>
    <t>Timothy</t>
  </si>
  <si>
    <t>Fortin</t>
  </si>
  <si>
    <t>Carvajal</t>
  </si>
  <si>
    <t>Reyes</t>
  </si>
  <si>
    <t>Nathan</t>
  </si>
  <si>
    <t>Thai</t>
  </si>
  <si>
    <t>Siefert</t>
  </si>
  <si>
    <t>Luke</t>
  </si>
  <si>
    <t>Damiano</t>
  </si>
  <si>
    <t>Pat</t>
  </si>
  <si>
    <t>Alexander</t>
  </si>
  <si>
    <t>M-YOUTH-77K</t>
  </si>
  <si>
    <t>Piasecki</t>
  </si>
  <si>
    <t>Josh</t>
  </si>
  <si>
    <t>Mitchener</t>
  </si>
  <si>
    <t>Cameron</t>
  </si>
  <si>
    <t>Conyers</t>
  </si>
  <si>
    <t>Marrero</t>
  </si>
  <si>
    <t>Marcos</t>
  </si>
  <si>
    <t>M-JUNIOR-85K</t>
  </si>
  <si>
    <t>Karlins</t>
  </si>
  <si>
    <t>Zachary</t>
  </si>
  <si>
    <t>Harris</t>
  </si>
  <si>
    <t>Merola</t>
  </si>
  <si>
    <t>Burtoft</t>
  </si>
  <si>
    <t>Kossewski</t>
  </si>
  <si>
    <t>Sotoodeh</t>
  </si>
  <si>
    <t>Som</t>
  </si>
  <si>
    <t>M-MASTERS-85K</t>
  </si>
  <si>
    <t>Cabal</t>
  </si>
  <si>
    <t>NULL</t>
  </si>
  <si>
    <t>Neil</t>
  </si>
  <si>
    <t>Budhi</t>
  </si>
  <si>
    <t>Rom</t>
  </si>
  <si>
    <t>Johnnie</t>
  </si>
  <si>
    <t>Beemer</t>
  </si>
  <si>
    <t>M-SENIOR-85K</t>
  </si>
  <si>
    <t>Eck</t>
  </si>
  <si>
    <t>Jeremy</t>
  </si>
  <si>
    <t>Alfonzo Jr</t>
  </si>
  <si>
    <t>Ossie</t>
  </si>
  <si>
    <t>McClune</t>
  </si>
  <si>
    <t>Troy</t>
  </si>
  <si>
    <t>Dickenson</t>
  </si>
  <si>
    <t>Loughry</t>
  </si>
  <si>
    <t>Garrett</t>
  </si>
  <si>
    <t>Orebaugh</t>
  </si>
  <si>
    <t>Jon</t>
  </si>
  <si>
    <t>Espinosa</t>
  </si>
  <si>
    <t>Leoni</t>
  </si>
  <si>
    <t>Bloch</t>
  </si>
  <si>
    <t>Paul-Hus</t>
  </si>
  <si>
    <t>DeSiato</t>
  </si>
  <si>
    <t>Joey</t>
  </si>
  <si>
    <t>M-YOUTH-85K</t>
  </si>
  <si>
    <t>Nguyen</t>
  </si>
  <si>
    <t>Bryan</t>
  </si>
  <si>
    <t>Stephenson</t>
  </si>
  <si>
    <t>Peter</t>
  </si>
  <si>
    <t>M-JUNIOR-94K</t>
  </si>
  <si>
    <t>Juan Pablo</t>
  </si>
  <si>
    <t>Edwards</t>
  </si>
  <si>
    <t>M-MASTERS-94K</t>
  </si>
  <si>
    <t>Donald</t>
  </si>
  <si>
    <t>Denofa</t>
  </si>
  <si>
    <t>Clutter</t>
  </si>
  <si>
    <t>M-SENIOR-94K</t>
  </si>
  <si>
    <t>Catania</t>
  </si>
  <si>
    <t>Benacquisto</t>
  </si>
  <si>
    <t>Wyns</t>
  </si>
  <si>
    <t>DeRochemont</t>
  </si>
  <si>
    <t>Darren</t>
  </si>
  <si>
    <t>Lowrey</t>
  </si>
  <si>
    <t>Blaida</t>
  </si>
  <si>
    <t>Lefcakis</t>
  </si>
  <si>
    <t>M-YOUTH-94K</t>
  </si>
  <si>
    <t>Tillery</t>
  </si>
  <si>
    <t>Brody</t>
  </si>
  <si>
    <t>M-JUNIOR-105K</t>
  </si>
  <si>
    <t>Belliveau</t>
  </si>
  <si>
    <t>Yurich</t>
  </si>
  <si>
    <t>M-JUNIOR-105+K</t>
  </si>
  <si>
    <t>Josef</t>
  </si>
  <si>
    <t>Seymour</t>
  </si>
  <si>
    <t>M-MASTERS-105K</t>
  </si>
  <si>
    <t>M-MASTERS-105+K</t>
  </si>
  <si>
    <t>Hagstrom</t>
  </si>
  <si>
    <t>Duane</t>
  </si>
  <si>
    <t>Donaldson</t>
  </si>
  <si>
    <t>Lombardi</t>
  </si>
  <si>
    <t>M-SENIOR-105+K</t>
  </si>
  <si>
    <t>Pratt</t>
  </si>
  <si>
    <t>M-SENIOR-105K</t>
  </si>
  <si>
    <t>Mattox</t>
  </si>
  <si>
    <t>Cj</t>
  </si>
  <si>
    <t>Rubeis</t>
  </si>
  <si>
    <t>Geno</t>
  </si>
  <si>
    <t>Flick</t>
  </si>
  <si>
    <t>Pendergraph</t>
  </si>
  <si>
    <t>Minor</t>
  </si>
  <si>
    <t>Daniel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</si>
</sst>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mm/dd/yy;@"/>
    <numFmt numFmtId="166" formatCode="#,##0.###############"/>
  </numFmts>
  <fonts count="5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0"/>
      <color indexed="18"/>
      <name val="Arial"/>
      <family val="2"/>
    </font>
    <font>
      <sz val="8"/>
      <color indexed="18"/>
      <name val="Chicago"/>
    </font>
    <font>
      <sz val="8"/>
      <color indexed="18"/>
      <name val="Arial"/>
      <family val="2"/>
    </font>
    <font>
      <u/>
      <sz val="8"/>
      <color indexed="1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name val="Arial"/>
      <family val="2"/>
    </font>
    <font>
      <sz val="12"/>
      <color theme="0" tint="-0.499984740745262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Times New Roman"/>
    </font>
    <font>
      <sz val="10"/>
      <color rgb="FFFF0000"/>
      <name val="Times New Roman"/>
    </font>
    <font>
      <b/>
      <i/>
      <u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color rgb="FF000000"/>
      <name val="Calibri"/>
      <family val="2"/>
      <scheme val="minor"/>
    </font>
    <font>
      <sz val="8"/>
      <color theme="1"/>
      <name val="Calibri"/>
      <scheme val="minor"/>
    </font>
    <font>
      <sz val="8"/>
      <color rgb="FF000000"/>
      <name val="Calibri"/>
      <scheme val="minor"/>
    </font>
    <font>
      <sz val="13"/>
      <name val="Arial"/>
    </font>
    <font>
      <sz val="10"/>
      <color indexed="8"/>
      <name val="Verdana"/>
    </font>
    <font>
      <sz val="8"/>
      <color indexed="18"/>
      <name val="Times New Roman"/>
    </font>
    <font>
      <u/>
      <sz val="8"/>
      <color indexed="18"/>
      <name val="Times New Roman"/>
    </font>
    <font>
      <u/>
      <sz val="10"/>
      <color indexed="12"/>
      <name val="Times New Roman"/>
    </font>
    <font>
      <sz val="10"/>
      <color rgb="FF000000"/>
      <name val="Times New Roman"/>
    </font>
    <font>
      <b/>
      <u/>
      <sz val="10"/>
      <name val="Times New Roman"/>
    </font>
    <font>
      <b/>
      <sz val="6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8"/>
      <color rgb="FF34561A"/>
      <name val="Arial"/>
      <family val="2"/>
    </font>
    <font>
      <sz val="10"/>
      <color rgb="FF000000"/>
      <name val="Verdana"/>
      <family val="2"/>
    </font>
    <font>
      <sz val="12"/>
      <color rgb="FF006100"/>
      <name val="Calibri"/>
      <family val="2"/>
      <charset val="136"/>
      <scheme val="minor"/>
    </font>
    <font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6">
    <xf numFmtId="0" fontId="0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42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9" fontId="10" fillId="2" borderId="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8" borderId="3" xfId="0" applyNumberFormat="1" applyFont="1" applyFill="1" applyBorder="1" applyAlignment="1">
      <alignment horizontal="center"/>
    </xf>
    <xf numFmtId="0" fontId="4" fillId="9" borderId="2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" fillId="10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11" borderId="2" xfId="0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/>
    </xf>
    <xf numFmtId="0" fontId="4" fillId="12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6" fillId="9" borderId="2" xfId="0" applyNumberFormat="1" applyFont="1" applyFill="1" applyBorder="1" applyAlignment="1">
      <alignment horizontal="center"/>
    </xf>
    <xf numFmtId="0" fontId="4" fillId="13" borderId="2" xfId="0" applyNumberFormat="1" applyFont="1" applyFill="1" applyBorder="1" applyAlignment="1">
      <alignment horizontal="center"/>
    </xf>
    <xf numFmtId="0" fontId="4" fillId="14" borderId="2" xfId="0" applyNumberFormat="1" applyFont="1" applyFill="1" applyBorder="1" applyAlignment="1">
      <alignment horizontal="center"/>
    </xf>
    <xf numFmtId="0" fontId="6" fillId="15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9" borderId="3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15" borderId="2" xfId="0" applyNumberFormat="1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11" borderId="2" xfId="0" applyNumberFormat="1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horizontal="center"/>
    </xf>
    <xf numFmtId="0" fontId="6" fillId="19" borderId="2" xfId="0" applyNumberFormat="1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12" fillId="2" borderId="0" xfId="0" applyFont="1" applyFill="1" applyBorder="1"/>
    <xf numFmtId="0" fontId="0" fillId="2" borderId="0" xfId="0" applyFill="1" applyBorder="1"/>
    <xf numFmtId="0" fontId="14" fillId="2" borderId="0" xfId="0" applyFont="1" applyFill="1"/>
    <xf numFmtId="0" fontId="15" fillId="2" borderId="0" xfId="3" applyFont="1" applyFill="1" applyAlignment="1" applyProtection="1">
      <alignment horizontal="right"/>
    </xf>
    <xf numFmtId="0" fontId="10" fillId="2" borderId="0" xfId="0" applyFont="1" applyFill="1" applyAlignment="1"/>
    <xf numFmtId="0" fontId="16" fillId="2" borderId="0" xfId="0" applyFont="1" applyFill="1" applyAlignment="1"/>
    <xf numFmtId="0" fontId="7" fillId="2" borderId="0" xfId="3" applyFill="1" applyAlignment="1" applyProtection="1"/>
    <xf numFmtId="0" fontId="4" fillId="2" borderId="0" xfId="0" applyFont="1" applyFill="1"/>
    <xf numFmtId="0" fontId="4" fillId="2" borderId="0" xfId="0" applyFont="1" applyFill="1" applyBorder="1"/>
    <xf numFmtId="49" fontId="4" fillId="2" borderId="0" xfId="0" applyNumberFormat="1" applyFont="1" applyFill="1" applyBorder="1"/>
    <xf numFmtId="49" fontId="10" fillId="2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/>
    <xf numFmtId="49" fontId="4" fillId="2" borderId="0" xfId="0" applyNumberFormat="1" applyFont="1" applyFill="1" applyBorder="1" applyAlignment="1"/>
    <xf numFmtId="0" fontId="10" fillId="2" borderId="0" xfId="0" applyFont="1" applyFill="1" applyBorder="1" applyAlignment="1">
      <alignment horizontal="right"/>
    </xf>
    <xf numFmtId="0" fontId="4" fillId="2" borderId="4" xfId="0" applyFont="1" applyFill="1" applyBorder="1"/>
    <xf numFmtId="14" fontId="4" fillId="2" borderId="4" xfId="0" applyNumberFormat="1" applyFont="1" applyFill="1" applyBorder="1" applyAlignment="1">
      <alignment horizontal="center"/>
    </xf>
    <xf numFmtId="49" fontId="10" fillId="2" borderId="0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6" xfId="0" applyFont="1" applyFill="1" applyBorder="1"/>
    <xf numFmtId="0" fontId="4" fillId="2" borderId="2" xfId="0" applyNumberFormat="1" applyFont="1" applyFill="1" applyBorder="1"/>
    <xf numFmtId="0" fontId="17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17" fillId="2" borderId="0" xfId="0" applyFont="1" applyFill="1"/>
    <xf numFmtId="0" fontId="17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3" fillId="3" borderId="0" xfId="1" applyFill="1"/>
    <xf numFmtId="0" fontId="12" fillId="3" borderId="0" xfId="1" applyFont="1" applyFill="1"/>
    <xf numFmtId="0" fontId="13" fillId="3" borderId="0" xfId="1" applyFont="1" applyFill="1" applyAlignment="1">
      <alignment horizontal="right"/>
    </xf>
    <xf numFmtId="0" fontId="3" fillId="3" borderId="0" xfId="1" applyFill="1" applyAlignment="1"/>
    <xf numFmtId="0" fontId="14" fillId="3" borderId="0" xfId="1" applyFont="1" applyFill="1"/>
    <xf numFmtId="0" fontId="15" fillId="3" borderId="0" xfId="3" applyFont="1" applyFill="1" applyAlignment="1" applyProtection="1">
      <alignment horizontal="right"/>
    </xf>
    <xf numFmtId="0" fontId="10" fillId="3" borderId="0" xfId="1" applyFont="1" applyFill="1" applyAlignment="1"/>
    <xf numFmtId="0" fontId="19" fillId="3" borderId="0" xfId="1" applyFont="1" applyFill="1" applyAlignment="1"/>
    <xf numFmtId="0" fontId="10" fillId="3" borderId="0" xfId="1" applyFont="1" applyFill="1" applyAlignment="1">
      <alignment horizontal="center"/>
    </xf>
    <xf numFmtId="0" fontId="7" fillId="3" borderId="0" xfId="3" applyFill="1" applyAlignment="1" applyProtection="1"/>
    <xf numFmtId="0" fontId="4" fillId="3" borderId="0" xfId="1" applyFont="1" applyFill="1"/>
    <xf numFmtId="0" fontId="4" fillId="3" borderId="0" xfId="1" applyFont="1" applyFill="1" applyBorder="1"/>
    <xf numFmtId="0" fontId="0" fillId="3" borderId="0" xfId="0" applyFill="1" applyBorder="1"/>
    <xf numFmtId="0" fontId="10" fillId="3" borderId="0" xfId="1" applyFont="1" applyFill="1" applyBorder="1" applyAlignment="1">
      <alignment horizontal="right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/>
    <xf numFmtId="14" fontId="4" fillId="3" borderId="1" xfId="1" applyNumberFormat="1" applyFont="1" applyFill="1" applyBorder="1" applyAlignment="1">
      <alignment horizontal="center"/>
    </xf>
    <xf numFmtId="0" fontId="10" fillId="3" borderId="0" xfId="1" applyFont="1" applyFill="1" applyBorder="1"/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4" fillId="3" borderId="4" xfId="1" applyFont="1" applyFill="1" applyBorder="1"/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0" fontId="4" fillId="0" borderId="31" xfId="1" applyFont="1" applyFill="1" applyBorder="1" applyAlignment="1">
      <alignment horizontal="center"/>
    </xf>
    <xf numFmtId="0" fontId="4" fillId="0" borderId="31" xfId="1" applyNumberFormat="1" applyFont="1" applyFill="1" applyBorder="1" applyAlignment="1">
      <alignment horizontal="center"/>
    </xf>
    <xf numFmtId="2" fontId="4" fillId="0" borderId="31" xfId="5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2" fontId="4" fillId="0" borderId="0" xfId="5" applyNumberFormat="1" applyFont="1" applyFill="1" applyBorder="1" applyAlignment="1">
      <alignment horizontal="center"/>
    </xf>
    <xf numFmtId="0" fontId="4" fillId="0" borderId="32" xfId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2" xfId="1" applyNumberFormat="1" applyFont="1" applyFill="1" applyBorder="1" applyAlignment="1">
      <alignment horizontal="left"/>
    </xf>
    <xf numFmtId="0" fontId="4" fillId="0" borderId="32" xfId="1" applyNumberFormat="1" applyFont="1" applyFill="1" applyBorder="1" applyAlignment="1">
      <alignment horizontal="center"/>
    </xf>
    <xf numFmtId="2" fontId="4" fillId="0" borderId="32" xfId="5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4" fillId="2" borderId="4" xfId="0" applyNumberFormat="1" applyFont="1" applyFill="1" applyBorder="1"/>
    <xf numFmtId="1" fontId="22" fillId="0" borderId="33" xfId="0" applyNumberFormat="1" applyFont="1" applyFill="1" applyBorder="1" applyAlignment="1" applyProtection="1">
      <alignment horizontal="center" wrapText="1"/>
      <protection locked="0"/>
    </xf>
    <xf numFmtId="1" fontId="22" fillId="0" borderId="34" xfId="0" applyNumberFormat="1" applyFont="1" applyFill="1" applyBorder="1" applyAlignment="1" applyProtection="1">
      <alignment horizontal="center" wrapText="1"/>
      <protection locked="0"/>
    </xf>
    <xf numFmtId="1" fontId="22" fillId="0" borderId="35" xfId="0" applyNumberFormat="1" applyFont="1" applyFill="1" applyBorder="1" applyAlignment="1" applyProtection="1">
      <alignment wrapText="1"/>
      <protection locked="0"/>
    </xf>
    <xf numFmtId="15" fontId="22" fillId="0" borderId="34" xfId="0" applyNumberFormat="1" applyFont="1" applyFill="1" applyBorder="1" applyAlignment="1" applyProtection="1">
      <alignment horizontal="center" wrapText="1"/>
      <protection locked="0"/>
    </xf>
    <xf numFmtId="1" fontId="22" fillId="0" borderId="18" xfId="0" applyNumberFormat="1" applyFont="1" applyFill="1" applyBorder="1" applyAlignment="1" applyProtection="1">
      <alignment horizontal="center" wrapText="1"/>
      <protection locked="0"/>
    </xf>
    <xf numFmtId="2" fontId="22" fillId="0" borderId="34" xfId="0" applyNumberFormat="1" applyFont="1" applyFill="1" applyBorder="1" applyAlignment="1" applyProtection="1">
      <alignment horizontal="center" wrapText="1"/>
      <protection locked="0"/>
    </xf>
    <xf numFmtId="1" fontId="22" fillId="21" borderId="34" xfId="0" applyNumberFormat="1" applyFont="1" applyFill="1" applyBorder="1" applyAlignment="1" applyProtection="1">
      <alignment horizontal="center" wrapText="1"/>
    </xf>
    <xf numFmtId="1" fontId="22" fillId="22" borderId="34" xfId="0" applyNumberFormat="1" applyFont="1" applyFill="1" applyBorder="1" applyAlignment="1" applyProtection="1">
      <alignment horizontal="center" wrapText="1"/>
    </xf>
    <xf numFmtId="1" fontId="22" fillId="0" borderId="34" xfId="0" applyNumberFormat="1" applyFont="1" applyFill="1" applyBorder="1" applyAlignment="1" applyProtection="1">
      <alignment horizontal="center" wrapText="1"/>
    </xf>
    <xf numFmtId="164" fontId="22" fillId="0" borderId="34" xfId="0" applyNumberFormat="1" applyFont="1" applyFill="1" applyBorder="1" applyAlignment="1" applyProtection="1">
      <alignment horizontal="center" wrapText="1"/>
    </xf>
    <xf numFmtId="1" fontId="22" fillId="0" borderId="36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" fontId="0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3" xfId="0" applyNumberFormat="1" applyFont="1" applyFill="1" applyBorder="1" applyAlignment="1" applyProtection="1">
      <alignment horizontal="right" vertical="center" shrinkToFit="1"/>
      <protection locked="0"/>
    </xf>
    <xf numFmtId="15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2" xfId="0" applyNumberFormat="1" applyFont="1" applyFill="1" applyBorder="1" applyAlignment="1" applyProtection="1">
      <alignment horizontal="left" vertical="center" shrinkToFit="1"/>
      <protection locked="0"/>
    </xf>
    <xf numFmtId="1" fontId="2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>
      <alignment horizontal="left" wrapText="1"/>
    </xf>
    <xf numFmtId="2" fontId="0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0" fillId="21" borderId="3" xfId="0" applyNumberFormat="1" applyFont="1" applyFill="1" applyBorder="1" applyAlignment="1" applyProtection="1">
      <alignment horizontal="center" vertical="center" shrinkToFit="1"/>
    </xf>
    <xf numFmtId="1" fontId="0" fillId="22" borderId="3" xfId="0" applyNumberFormat="1" applyFont="1" applyFill="1" applyBorder="1" applyAlignment="1" applyProtection="1">
      <alignment horizontal="center" vertical="center" shrinkToFit="1"/>
    </xf>
    <xf numFmtId="1" fontId="24" fillId="3" borderId="3" xfId="0" applyNumberFormat="1" applyFont="1" applyFill="1" applyBorder="1" applyAlignment="1" applyProtection="1">
      <alignment horizontal="center" vertical="center" shrinkToFit="1"/>
    </xf>
    <xf numFmtId="164" fontId="0" fillId="3" borderId="3" xfId="0" applyNumberFormat="1" applyFont="1" applyFill="1" applyBorder="1" applyAlignment="1" applyProtection="1">
      <alignment horizontal="right" vertical="center" shrinkToFit="1"/>
    </xf>
    <xf numFmtId="1" fontId="0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 vertical="center" shrinkToFit="1"/>
      <protection locked="0"/>
    </xf>
    <xf numFmtId="1" fontId="0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2" xfId="0" applyFont="1" applyFill="1" applyBorder="1"/>
    <xf numFmtId="0" fontId="23" fillId="0" borderId="2" xfId="0" applyFont="1" applyBorder="1" applyAlignment="1">
      <alignment horizontal="left"/>
    </xf>
    <xf numFmtId="2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0" fillId="21" borderId="2" xfId="0" applyNumberFormat="1" applyFont="1" applyFill="1" applyBorder="1" applyAlignment="1" applyProtection="1">
      <alignment horizontal="center" vertical="center" shrinkToFit="1"/>
    </xf>
    <xf numFmtId="1" fontId="0" fillId="22" borderId="2" xfId="0" applyNumberFormat="1" applyFont="1" applyFill="1" applyBorder="1" applyAlignment="1" applyProtection="1">
      <alignment horizontal="center" vertical="center" shrinkToFit="1"/>
    </xf>
    <xf numFmtId="1" fontId="0" fillId="3" borderId="40" xfId="0" applyNumberFormat="1" applyFont="1" applyFill="1" applyBorder="1" applyAlignment="1" applyProtection="1">
      <alignment horizontal="center" vertical="center" shrinkToFit="1"/>
      <protection locked="0"/>
    </xf>
    <xf numFmtId="164" fontId="0" fillId="3" borderId="2" xfId="0" applyNumberFormat="1" applyFont="1" applyFill="1" applyBorder="1" applyAlignment="1" applyProtection="1">
      <alignment horizontal="right" vertical="center" shrinkToFit="1"/>
    </xf>
    <xf numFmtId="0" fontId="23" fillId="0" borderId="2" xfId="0" applyFont="1" applyBorder="1"/>
    <xf numFmtId="2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23" fillId="21" borderId="2" xfId="0" applyNumberFormat="1" applyFont="1" applyFill="1" applyBorder="1" applyAlignment="1" applyProtection="1">
      <alignment horizontal="center" vertical="center" shrinkToFit="1"/>
    </xf>
    <xf numFmtId="1" fontId="23" fillId="23" borderId="2" xfId="0" applyNumberFormat="1" applyFont="1" applyFill="1" applyBorder="1" applyAlignment="1" applyProtection="1">
      <alignment horizontal="center" vertical="center" shrinkToFit="1"/>
    </xf>
    <xf numFmtId="164" fontId="23" fillId="3" borderId="2" xfId="0" applyNumberFormat="1" applyFont="1" applyFill="1" applyBorder="1" applyAlignment="1" applyProtection="1">
      <alignment horizontal="right" vertical="center" shrinkToFit="1"/>
    </xf>
    <xf numFmtId="15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164" fontId="24" fillId="3" borderId="2" xfId="0" applyNumberFormat="1" applyFont="1" applyFill="1" applyBorder="1" applyAlignment="1" applyProtection="1">
      <alignment horizontal="right" vertical="center" shrinkToFit="1"/>
    </xf>
    <xf numFmtId="1" fontId="23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23" fillId="24" borderId="2" xfId="0" applyFont="1" applyFill="1" applyBorder="1" applyAlignment="1">
      <alignment horizontal="left"/>
    </xf>
    <xf numFmtId="1" fontId="23" fillId="3" borderId="5" xfId="0" applyNumberFormat="1" applyFont="1" applyFill="1" applyBorder="1" applyAlignment="1" applyProtection="1">
      <alignment horizontal="left" vertical="center" shrinkToFit="1"/>
      <protection locked="0"/>
    </xf>
    <xf numFmtId="164" fontId="0" fillId="3" borderId="0" xfId="0" applyNumberFormat="1" applyFill="1" applyAlignment="1" applyProtection="1">
      <alignment horizontal="center" vertical="center" shrinkToFit="1"/>
      <protection locked="0"/>
    </xf>
    <xf numFmtId="1" fontId="23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23" fillId="24" borderId="2" xfId="0" applyFont="1" applyFill="1" applyBorder="1" applyAlignment="1">
      <alignment horizontal="left" wrapText="1"/>
    </xf>
    <xf numFmtId="0" fontId="23" fillId="24" borderId="2" xfId="0" applyFont="1" applyFill="1" applyBorder="1" applyAlignment="1">
      <alignment wrapText="1"/>
    </xf>
    <xf numFmtId="1" fontId="23" fillId="22" borderId="2" xfId="0" applyNumberFormat="1" applyFont="1" applyFill="1" applyBorder="1" applyAlignment="1" applyProtection="1">
      <alignment horizontal="center" vertical="center" shrinkToFit="1"/>
    </xf>
    <xf numFmtId="1" fontId="23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>
      <alignment wrapText="1"/>
    </xf>
    <xf numFmtId="0" fontId="25" fillId="24" borderId="2" xfId="0" applyFont="1" applyFill="1" applyBorder="1"/>
    <xf numFmtId="0" fontId="23" fillId="24" borderId="2" xfId="0" applyFont="1" applyFill="1" applyBorder="1"/>
    <xf numFmtId="0" fontId="23" fillId="0" borderId="0" xfId="0" applyFont="1" applyFill="1" applyBorder="1"/>
    <xf numFmtId="1" fontId="0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0" xfId="0" applyFont="1" applyFill="1" applyBorder="1"/>
    <xf numFmtId="2" fontId="23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0" xfId="0" applyNumberFormat="1" applyFont="1" applyFill="1" applyBorder="1" applyAlignment="1" applyProtection="1">
      <alignment horizontal="center" vertical="center" shrinkToFit="1"/>
    </xf>
    <xf numFmtId="1" fontId="23" fillId="3" borderId="0" xfId="0" applyNumberFormat="1" applyFont="1" applyFill="1" applyBorder="1" applyAlignment="1" applyProtection="1">
      <alignment horizontal="right" vertical="center" shrinkToFit="1"/>
      <protection locked="0"/>
    </xf>
    <xf numFmtId="15" fontId="0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left" vertical="center" shrinkToFit="1"/>
      <protection locked="0"/>
    </xf>
    <xf numFmtId="1" fontId="23" fillId="21" borderId="0" xfId="0" applyNumberFormat="1" applyFont="1" applyFill="1" applyBorder="1" applyAlignment="1" applyProtection="1">
      <alignment horizontal="center" vertical="center" shrinkToFit="1"/>
    </xf>
    <xf numFmtId="1" fontId="23" fillId="23" borderId="0" xfId="0" applyNumberFormat="1" applyFont="1" applyFill="1" applyBorder="1" applyAlignment="1" applyProtection="1">
      <alignment horizontal="center" vertical="center" shrinkToFit="1"/>
    </xf>
    <xf numFmtId="164" fontId="0" fillId="3" borderId="0" xfId="0" applyNumberFormat="1" applyFont="1" applyFill="1" applyBorder="1" applyAlignment="1" applyProtection="1">
      <alignment horizontal="right" vertical="center" shrinkToFit="1"/>
    </xf>
    <xf numFmtId="1" fontId="0" fillId="3" borderId="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3" borderId="37" xfId="0" applyNumberFormat="1" applyFill="1" applyBorder="1" applyAlignment="1" applyProtection="1">
      <alignment horizontal="center" vertical="center" shrinkToFit="1"/>
      <protection locked="0"/>
    </xf>
    <xf numFmtId="1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3" xfId="0" applyNumberFormat="1" applyFill="1" applyBorder="1" applyAlignment="1" applyProtection="1">
      <alignment horizontal="center" vertical="center" shrinkToFit="1"/>
      <protection locked="0"/>
    </xf>
    <xf numFmtId="1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3" xfId="0" applyNumberFormat="1" applyFont="1" applyFill="1" applyBorder="1" applyAlignment="1" applyProtection="1">
      <alignment horizontal="right" vertical="center" shrinkToFit="1"/>
      <protection locked="0"/>
    </xf>
    <xf numFmtId="15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2" xfId="0" applyNumberFormat="1" applyFont="1" applyFill="1" applyBorder="1" applyAlignment="1" applyProtection="1">
      <alignment horizontal="left" vertical="center" shrinkToFit="1"/>
      <protection locked="0"/>
    </xf>
    <xf numFmtId="1" fontId="2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left" wrapText="1"/>
    </xf>
    <xf numFmtId="2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0" fillId="21" borderId="3" xfId="0" applyNumberFormat="1" applyFill="1" applyBorder="1" applyAlignment="1" applyProtection="1">
      <alignment horizontal="center" vertical="center" shrinkToFit="1"/>
    </xf>
    <xf numFmtId="1" fontId="0" fillId="22" borderId="3" xfId="0" applyNumberFormat="1" applyFill="1" applyBorder="1" applyAlignment="1" applyProtection="1">
      <alignment horizontal="center" vertical="center" shrinkToFit="1"/>
    </xf>
    <xf numFmtId="1" fontId="26" fillId="3" borderId="3" xfId="0" applyNumberFormat="1" applyFont="1" applyFill="1" applyBorder="1" applyAlignment="1" applyProtection="1">
      <alignment horizontal="center" vertical="center" shrinkToFit="1"/>
    </xf>
    <xf numFmtId="164" fontId="0" fillId="3" borderId="3" xfId="0" applyNumberFormat="1" applyFill="1" applyBorder="1" applyAlignment="1" applyProtection="1">
      <alignment horizontal="right" vertical="center" shrinkToFit="1"/>
    </xf>
    <xf numFmtId="1" fontId="0" fillId="3" borderId="38" xfId="0" applyNumberFormat="1" applyFill="1" applyBorder="1" applyAlignment="1" applyProtection="1">
      <alignment horizontal="center" vertical="center" shrinkToFit="1"/>
      <protection locked="0"/>
    </xf>
    <xf numFmtId="1" fontId="0" fillId="3" borderId="39" xfId="0" applyNumberFormat="1" applyFill="1" applyBorder="1" applyAlignment="1" applyProtection="1">
      <alignment horizontal="center" vertical="center" shrinkToFit="1"/>
      <protection locked="0"/>
    </xf>
    <xf numFmtId="1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2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0" fillId="21" borderId="2" xfId="0" applyNumberFormat="1" applyFill="1" applyBorder="1" applyAlignment="1" applyProtection="1">
      <alignment horizontal="center" vertical="center" shrinkToFit="1"/>
    </xf>
    <xf numFmtId="1" fontId="0" fillId="22" borderId="2" xfId="0" applyNumberFormat="1" applyFill="1" applyBorder="1" applyAlignment="1" applyProtection="1">
      <alignment horizontal="center" vertical="center" shrinkToFit="1"/>
    </xf>
    <xf numFmtId="1" fontId="0" fillId="3" borderId="40" xfId="0" applyNumberFormat="1" applyFill="1" applyBorder="1" applyAlignment="1" applyProtection="1">
      <alignment horizontal="center" vertical="center" shrinkToFit="1"/>
      <protection locked="0"/>
    </xf>
    <xf numFmtId="164" fontId="0" fillId="3" borderId="2" xfId="0" applyNumberFormat="1" applyFill="1" applyBorder="1" applyAlignment="1" applyProtection="1">
      <alignment horizontal="right" vertical="center" shrinkToFit="1"/>
    </xf>
    <xf numFmtId="0" fontId="2" fillId="0" borderId="2" xfId="0" applyFont="1" applyBorder="1"/>
    <xf numFmtId="164" fontId="26" fillId="3" borderId="2" xfId="0" applyNumberFormat="1" applyFont="1" applyFill="1" applyBorder="1" applyAlignment="1" applyProtection="1">
      <alignment horizontal="right" vertical="center" shrinkToFit="1"/>
    </xf>
    <xf numFmtId="1" fontId="2" fillId="3" borderId="2" xfId="0" applyNumberFormat="1" applyFont="1" applyFill="1" applyBorder="1" applyAlignment="1" applyProtection="1">
      <alignment horizontal="left" vertical="center" shrinkToFit="1"/>
      <protection locked="0"/>
    </xf>
    <xf numFmtId="1" fontId="0" fillId="3" borderId="2" xfId="0" applyNumberFormat="1" applyFill="1" applyBorder="1" applyAlignment="1" applyProtection="1">
      <alignment horizontal="right" vertical="center" shrinkToFit="1"/>
      <protection locked="0"/>
    </xf>
    <xf numFmtId="15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27" fillId="0" borderId="2" xfId="0" applyNumberFormat="1" applyFont="1" applyFill="1" applyBorder="1" applyAlignment="1" applyProtection="1">
      <alignment horizontal="left" vertical="center" shrinkToFit="1"/>
      <protection locked="0"/>
    </xf>
    <xf numFmtId="1" fontId="27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3" fillId="24" borderId="2" xfId="0" applyFont="1" applyFill="1" applyBorder="1" applyAlignment="1">
      <alignment horizontal="left"/>
    </xf>
    <xf numFmtId="2" fontId="0" fillId="3" borderId="2" xfId="0" applyNumberFormat="1" applyFill="1" applyBorder="1" applyAlignment="1" applyProtection="1">
      <alignment horizontal="center" vertical="center" shrinkToFit="1"/>
      <protection locked="0"/>
    </xf>
    <xf numFmtId="1" fontId="2" fillId="21" borderId="2" xfId="0" applyNumberFormat="1" applyFont="1" applyFill="1" applyBorder="1" applyAlignment="1" applyProtection="1">
      <alignment horizontal="center" vertical="center" shrinkToFit="1"/>
    </xf>
    <xf numFmtId="1" fontId="2" fillId="22" borderId="2" xfId="0" applyNumberFormat="1" applyFont="1" applyFill="1" applyBorder="1" applyAlignment="1" applyProtection="1">
      <alignment horizontal="center" vertical="center" shrinkToFit="1"/>
    </xf>
    <xf numFmtId="1" fontId="28" fillId="3" borderId="3" xfId="0" applyNumberFormat="1" applyFont="1" applyFill="1" applyBorder="1" applyAlignment="1" applyProtection="1">
      <alignment horizontal="center" vertical="center" shrinkToFit="1"/>
    </xf>
    <xf numFmtId="164" fontId="2" fillId="3" borderId="2" xfId="0" applyNumberFormat="1" applyFont="1" applyFill="1" applyBorder="1" applyAlignment="1" applyProtection="1">
      <alignment horizontal="right" vertical="center" shrinkToFit="1"/>
    </xf>
    <xf numFmtId="0" fontId="3" fillId="0" borderId="2" xfId="0" applyFont="1" applyBorder="1" applyAlignment="1">
      <alignment horizontal="center"/>
    </xf>
    <xf numFmtId="0" fontId="27" fillId="0" borderId="2" xfId="0" applyFont="1" applyFill="1" applyBorder="1"/>
    <xf numFmtId="0" fontId="3" fillId="0" borderId="2" xfId="0" applyFont="1" applyBorder="1" applyAlignment="1">
      <alignment horizontal="left"/>
    </xf>
    <xf numFmtId="1" fontId="27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left" wrapText="1"/>
    </xf>
    <xf numFmtId="164" fontId="2" fillId="3" borderId="3" xfId="0" applyNumberFormat="1" applyFont="1" applyFill="1" applyBorder="1" applyAlignment="1" applyProtection="1">
      <alignment horizontal="right" vertical="center" shrinkToFit="1"/>
    </xf>
    <xf numFmtId="0" fontId="3" fillId="24" borderId="2" xfId="0" applyFont="1" applyFill="1" applyBorder="1" applyAlignment="1">
      <alignment horizontal="left" wrapText="1"/>
    </xf>
    <xf numFmtId="0" fontId="3" fillId="0" borderId="2" xfId="0" applyFont="1" applyBorder="1"/>
    <xf numFmtId="15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2" xfId="0" applyFont="1" applyFill="1" applyBorder="1" applyAlignment="1">
      <alignment wrapText="1"/>
    </xf>
    <xf numFmtId="0" fontId="3" fillId="24" borderId="2" xfId="0" applyFont="1" applyFill="1" applyBorder="1" applyAlignment="1">
      <alignment horizontal="center" wrapText="1"/>
    </xf>
    <xf numFmtId="1" fontId="3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wrapText="1"/>
    </xf>
    <xf numFmtId="0" fontId="29" fillId="24" borderId="2" xfId="0" applyFont="1" applyFill="1" applyBorder="1"/>
    <xf numFmtId="0" fontId="3" fillId="24" borderId="2" xfId="0" applyFont="1" applyFill="1" applyBorder="1"/>
    <xf numFmtId="0" fontId="2" fillId="0" borderId="2" xfId="0" applyFont="1" applyFill="1" applyBorder="1"/>
    <xf numFmtId="0" fontId="3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" fontId="2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 vertical="center"/>
    </xf>
    <xf numFmtId="1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2" xfId="0" applyFont="1" applyFill="1" applyBorder="1" applyAlignment="1">
      <alignment horizontal="left" vertical="center"/>
    </xf>
    <xf numFmtId="1" fontId="24" fillId="3" borderId="2" xfId="0" applyNumberFormat="1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5" xfId="0" applyFont="1" applyFill="1" applyBorder="1"/>
    <xf numFmtId="14" fontId="4" fillId="2" borderId="3" xfId="0" applyNumberFormat="1" applyFont="1" applyFill="1" applyBorder="1"/>
    <xf numFmtId="0" fontId="4" fillId="2" borderId="3" xfId="0" applyNumberFormat="1" applyFont="1" applyFill="1" applyBorder="1"/>
    <xf numFmtId="0" fontId="21" fillId="20" borderId="3" xfId="9" applyBorder="1"/>
    <xf numFmtId="14" fontId="4" fillId="2" borderId="2" xfId="0" applyNumberFormat="1" applyFont="1" applyFill="1" applyBorder="1"/>
    <xf numFmtId="0" fontId="21" fillId="20" borderId="2" xfId="9" applyBorder="1"/>
    <xf numFmtId="0" fontId="4" fillId="2" borderId="2" xfId="0" applyFont="1" applyFill="1" applyBorder="1" applyAlignment="1">
      <alignment horizontal="right"/>
    </xf>
    <xf numFmtId="0" fontId="32" fillId="2" borderId="2" xfId="0" applyFont="1" applyFill="1" applyBorder="1"/>
    <xf numFmtId="0" fontId="31" fillId="2" borderId="2" xfId="0" applyFont="1" applyFill="1" applyBorder="1"/>
    <xf numFmtId="0" fontId="8" fillId="2" borderId="6" xfId="0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9" fillId="2" borderId="0" xfId="0" applyFont="1" applyFill="1" applyAlignment="1"/>
    <xf numFmtId="0" fontId="4" fillId="2" borderId="1" xfId="0" applyFont="1" applyFill="1" applyBorder="1"/>
    <xf numFmtId="0" fontId="10" fillId="2" borderId="0" xfId="0" applyFont="1" applyFill="1" applyBorder="1"/>
    <xf numFmtId="0" fontId="4" fillId="2" borderId="0" xfId="0" applyFont="1" applyFill="1" applyBorder="1" applyAlignment="1"/>
    <xf numFmtId="0" fontId="8" fillId="2" borderId="41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8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0" borderId="18" xfId="10" applyFont="1" applyFill="1" applyBorder="1" applyAlignment="1">
      <alignment horizontal="center"/>
    </xf>
    <xf numFmtId="0" fontId="8" fillId="0" borderId="19" xfId="10" applyFont="1" applyFill="1" applyBorder="1" applyAlignment="1">
      <alignment horizontal="center"/>
    </xf>
    <xf numFmtId="0" fontId="8" fillId="0" borderId="20" xfId="10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/>
    </xf>
    <xf numFmtId="0" fontId="8" fillId="0" borderId="22" xfId="10" applyFont="1" applyFill="1" applyBorder="1" applyAlignment="1">
      <alignment horizontal="center"/>
    </xf>
    <xf numFmtId="0" fontId="8" fillId="0" borderId="25" xfId="10" applyFont="1" applyFill="1" applyBorder="1" applyAlignment="1">
      <alignment horizontal="center"/>
    </xf>
    <xf numFmtId="0" fontId="8" fillId="0" borderId="26" xfId="10" applyFont="1" applyFill="1" applyBorder="1" applyAlignment="1">
      <alignment horizontal="center"/>
    </xf>
    <xf numFmtId="0" fontId="8" fillId="0" borderId="27" xfId="10" applyFont="1" applyFill="1" applyBorder="1" applyAlignment="1">
      <alignment horizontal="center"/>
    </xf>
    <xf numFmtId="0" fontId="8" fillId="0" borderId="28" xfId="10" applyFont="1" applyFill="1" applyBorder="1" applyAlignment="1">
      <alignment horizontal="center"/>
    </xf>
    <xf numFmtId="0" fontId="8" fillId="0" borderId="29" xfId="10" applyFont="1" applyFill="1" applyBorder="1" applyAlignment="1">
      <alignment horizontal="center"/>
    </xf>
    <xf numFmtId="0" fontId="4" fillId="0" borderId="31" xfId="10" applyFont="1" applyFill="1" applyBorder="1" applyAlignment="1">
      <alignment horizontal="center"/>
    </xf>
    <xf numFmtId="0" fontId="4" fillId="0" borderId="31" xfId="10" applyNumberFormat="1" applyFont="1" applyFill="1" applyBorder="1" applyAlignment="1">
      <alignment horizontal="center"/>
    </xf>
    <xf numFmtId="0" fontId="4" fillId="0" borderId="2" xfId="10" applyFont="1" applyFill="1" applyBorder="1" applyAlignment="1">
      <alignment horizontal="center"/>
    </xf>
    <xf numFmtId="0" fontId="4" fillId="0" borderId="2" xfId="1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/>
    <xf numFmtId="0" fontId="32" fillId="2" borderId="3" xfId="0" applyFont="1" applyFill="1" applyBorder="1"/>
    <xf numFmtId="0" fontId="37" fillId="2" borderId="2" xfId="0" applyFont="1" applyFill="1" applyBorder="1" applyAlignment="1">
      <alignment horizontal="center"/>
    </xf>
    <xf numFmtId="0" fontId="4" fillId="2" borderId="3" xfId="1" applyFont="1" applyFill="1" applyBorder="1"/>
    <xf numFmtId="0" fontId="4" fillId="2" borderId="15" xfId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3" xfId="1" applyNumberFormat="1" applyFont="1" applyFill="1" applyBorder="1"/>
    <xf numFmtId="0" fontId="32" fillId="2" borderId="3" xfId="1" applyFont="1" applyFill="1" applyBorder="1"/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2" xfId="1" applyNumberFormat="1" applyFont="1" applyFill="1" applyBorder="1"/>
    <xf numFmtId="0" fontId="32" fillId="2" borderId="2" xfId="1" applyFont="1" applyFill="1" applyBorder="1"/>
    <xf numFmtId="0" fontId="4" fillId="2" borderId="2" xfId="1" applyFont="1" applyFill="1" applyBorder="1" applyAlignment="1">
      <alignment horizontal="right"/>
    </xf>
    <xf numFmtId="0" fontId="37" fillId="2" borderId="2" xfId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left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3" applyFont="1" applyFill="1" applyAlignment="1" applyProtection="1">
      <alignment horizontal="center"/>
    </xf>
    <xf numFmtId="0" fontId="16" fillId="2" borderId="0" xfId="0" applyFont="1" applyFill="1" applyAlignment="1">
      <alignment horizontal="center"/>
    </xf>
    <xf numFmtId="0" fontId="7" fillId="2" borderId="0" xfId="3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center" wrapText="1"/>
    </xf>
    <xf numFmtId="4" fontId="42" fillId="0" borderId="2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4" fillId="2" borderId="0" xfId="0" applyFont="1" applyFill="1"/>
    <xf numFmtId="0" fontId="43" fillId="2" borderId="0" xfId="0" applyFont="1" applyFill="1" applyAlignment="1">
      <alignment horizontal="right"/>
    </xf>
    <xf numFmtId="0" fontId="34" fillId="2" borderId="0" xfId="0" applyFont="1" applyFill="1" applyBorder="1"/>
    <xf numFmtId="0" fontId="43" fillId="2" borderId="0" xfId="0" applyFont="1" applyFill="1"/>
    <xf numFmtId="0" fontId="44" fillId="2" borderId="0" xfId="3" applyFont="1" applyFill="1" applyAlignment="1" applyProtection="1">
      <alignment horizontal="right"/>
    </xf>
    <xf numFmtId="0" fontId="8" fillId="2" borderId="0" xfId="0" applyFont="1" applyFill="1" applyAlignment="1"/>
    <xf numFmtId="0" fontId="45" fillId="2" borderId="0" xfId="3" applyFont="1" applyFill="1" applyAlignment="1" applyProtection="1"/>
    <xf numFmtId="0" fontId="46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6" fontId="46" fillId="0" borderId="2" xfId="0" applyNumberFormat="1" applyFont="1" applyBorder="1" applyAlignment="1">
      <alignment horizontal="center" vertical="center" wrapText="1"/>
    </xf>
    <xf numFmtId="0" fontId="46" fillId="2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1" fillId="2" borderId="3" xfId="0" applyFont="1" applyFill="1" applyBorder="1"/>
    <xf numFmtId="0" fontId="47" fillId="2" borderId="3" xfId="0" applyFont="1" applyFill="1" applyBorder="1"/>
    <xf numFmtId="0" fontId="47" fillId="2" borderId="2" xfId="0" applyFont="1" applyFill="1" applyBorder="1"/>
    <xf numFmtId="0" fontId="48" fillId="2" borderId="2" xfId="0" applyNumberFormat="1" applyFont="1" applyFill="1" applyBorder="1"/>
    <xf numFmtId="0" fontId="8" fillId="2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9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2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0" fillId="2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24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44" fillId="2" borderId="0" xfId="3" applyFont="1" applyFill="1" applyAlignment="1" applyProtection="1">
      <alignment horizontal="center"/>
    </xf>
    <xf numFmtId="0" fontId="45" fillId="2" borderId="0" xfId="3" applyFont="1" applyFill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22" fontId="3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1" fillId="20" borderId="3" xfId="9" applyBorder="1" applyAlignment="1">
      <alignment horizontal="center"/>
    </xf>
    <xf numFmtId="0" fontId="53" fillId="25" borderId="2" xfId="13" applyBorder="1"/>
    <xf numFmtId="0" fontId="53" fillId="25" borderId="3" xfId="13" applyBorder="1"/>
    <xf numFmtId="0" fontId="53" fillId="25" borderId="0" xfId="13"/>
    <xf numFmtId="0" fontId="21" fillId="20" borderId="31" xfId="9" applyBorder="1"/>
    <xf numFmtId="0" fontId="21" fillId="20" borderId="2" xfId="9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4" fillId="3" borderId="3" xfId="9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0" fontId="54" fillId="3" borderId="2" xfId="9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2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1" fillId="17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3" fillId="3" borderId="0" xfId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8" fillId="0" borderId="23" xfId="10" applyFont="1" applyFill="1" applyBorder="1" applyAlignment="1">
      <alignment horizontal="center" vertical="center"/>
    </xf>
    <xf numFmtId="0" fontId="8" fillId="0" borderId="30" xfId="10" applyFont="1" applyFill="1" applyBorder="1" applyAlignment="1">
      <alignment horizontal="center" vertical="center"/>
    </xf>
    <xf numFmtId="0" fontId="8" fillId="0" borderId="18" xfId="10" applyFont="1" applyFill="1" applyBorder="1" applyAlignment="1">
      <alignment horizontal="center" vertical="center"/>
    </xf>
    <xf numFmtId="0" fontId="8" fillId="0" borderId="25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/>
    </xf>
    <xf numFmtId="0" fontId="8" fillId="0" borderId="22" xfId="10" applyFont="1" applyFill="1" applyBorder="1" applyAlignment="1">
      <alignment horizontal="center"/>
    </xf>
    <xf numFmtId="0" fontId="8" fillId="0" borderId="42" xfId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49" fontId="31" fillId="2" borderId="1" xfId="0" applyNumberFormat="1" applyFont="1" applyFill="1" applyBorder="1" applyAlignment="1">
      <alignment horizontal="center"/>
    </xf>
    <xf numFmtId="15" fontId="17" fillId="2" borderId="1" xfId="0" applyNumberFormat="1" applyFont="1" applyFill="1" applyBorder="1" applyAlignment="1">
      <alignment horizontal="center"/>
    </xf>
  </cellXfs>
  <cellStyles count="16">
    <cellStyle name="Bad" xfId="9" builtinId="27"/>
    <cellStyle name="Comma" xfId="5" builtinId="3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Good" xfId="13" builtinId="26"/>
    <cellStyle name="Hyperlink 2" xfId="3"/>
    <cellStyle name="Normal" xfId="0" builtinId="0"/>
    <cellStyle name="Normal 2" xfId="1"/>
    <cellStyle name="Normal 2 2" xfId="10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file:///C:\Users\TYRONE~1\AppData\Local\Temp\MyUnzipFolder28021585927\customUI\images\save.png" TargetMode="External"/><Relationship Id="rId3" Type="http://schemas.openxmlformats.org/officeDocument/2006/relationships/image" Target="file:///C:\DOCUME~1\corbin\LOCALS~1\Temp\MyUnzipFolder010413173957\customUI\images\save.png" TargetMode="External"/><Relationship Id="rId7" Type="http://schemas.openxmlformats.org/officeDocument/2006/relationships/image" Target="file:///C:\DOCUME~1\corbin\LOCALS~1\Temp\MyUnzipFolder130913140808\customUI\images\save.png" TargetMode="External"/><Relationship Id="rId2" Type="http://schemas.openxmlformats.org/officeDocument/2006/relationships/image" Target="file:///C:\DOCUME~1\corbin\LOCALS~1\Temp\MyUnzipFolder190313144612\customUI\images\save.png" TargetMode="External"/><Relationship Id="rId1" Type="http://schemas.openxmlformats.org/officeDocument/2006/relationships/image" Target="../media/image2.png"/><Relationship Id="rId6" Type="http://schemas.openxmlformats.org/officeDocument/2006/relationships/image" Target="file:///C:\DOCUME~1\corbin\LOCALS~1\Temp\MyUnzipFolder130913134559\customUI\images\save.png" TargetMode="External"/><Relationship Id="rId5" Type="http://schemas.openxmlformats.org/officeDocument/2006/relationships/image" Target="file:///C:\DOCUME~1\corbin\LOCALS~1\Temp\MyUnzipFolder130913134328\customUI\images\save.png" TargetMode="External"/><Relationship Id="rId4" Type="http://schemas.openxmlformats.org/officeDocument/2006/relationships/image" Target="file:///C:\DOCUME~1\corbin\LOCALS~1\Temp\MyUnzipFolder010413175628\customUI\images\save.png" TargetMode="External"/><Relationship Id="rId9" Type="http://schemas.openxmlformats.org/officeDocument/2006/relationships/image" Target="file:///C:\Users\TYRONE~1\AppData\Local\Temp\MyUnzipFolder280215115809\customUI\images\save.png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file:///C:\Users\TYRONE~1\AppData\Local\Temp\MyUnzipFolder28021585927\customUI\images\save.png" TargetMode="External"/><Relationship Id="rId3" Type="http://schemas.openxmlformats.org/officeDocument/2006/relationships/image" Target="file:///C:\DOCUME~1\corbin\LOCALS~1\Temp\MyUnzipFolder010413173957\customUI\images\save.png" TargetMode="External"/><Relationship Id="rId7" Type="http://schemas.openxmlformats.org/officeDocument/2006/relationships/image" Target="file:///C:\DOCUME~1\corbin\LOCALS~1\Temp\MyUnzipFolder130913140808\customUI\images\save.png" TargetMode="External"/><Relationship Id="rId2" Type="http://schemas.openxmlformats.org/officeDocument/2006/relationships/image" Target="file:///C:\DOCUME~1\corbin\LOCALS~1\Temp\MyUnzipFolder190313144612\customUI\images\save.png" TargetMode="External"/><Relationship Id="rId1" Type="http://schemas.openxmlformats.org/officeDocument/2006/relationships/image" Target="../media/image2.png"/><Relationship Id="rId6" Type="http://schemas.openxmlformats.org/officeDocument/2006/relationships/image" Target="file:///C:\DOCUME~1\corbin\LOCALS~1\Temp\MyUnzipFolder130913134559\customUI\images\save.png" TargetMode="External"/><Relationship Id="rId5" Type="http://schemas.openxmlformats.org/officeDocument/2006/relationships/image" Target="file:///C:\DOCUME~1\corbin\LOCALS~1\Temp\MyUnzipFolder130913134328\customUI\images\save.png" TargetMode="External"/><Relationship Id="rId4" Type="http://schemas.openxmlformats.org/officeDocument/2006/relationships/image" Target="file:///C:\DOCUME~1\corbin\LOCALS~1\Temp\MyUnzipFolder010413175628\customUI\images\save.png" TargetMode="External"/><Relationship Id="rId9" Type="http://schemas.openxmlformats.org/officeDocument/2006/relationships/image" Target="file:///C:\Users\TYRONE~1\AppData\Local\Temp\MyUnzipFolder280215115809\customUI\images\save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file:///C:\Users\TYRONE~1\AppData\Local\Temp\MyUnzipFolder23051583211\customUI\images\save.png" TargetMode="External"/><Relationship Id="rId3" Type="http://schemas.openxmlformats.org/officeDocument/2006/relationships/image" Target="file:///C:\DOCUME~1\corbin\LOCALS~1\Temp\MyUnzipFolder010413173957\customUI\images\save.png" TargetMode="External"/><Relationship Id="rId7" Type="http://schemas.openxmlformats.org/officeDocument/2006/relationships/image" Target="file:///C:\DOCUME~1\corbin\LOCALS~1\Temp\MyUnzipFolder130913140808\customUI\images\save.png" TargetMode="External"/><Relationship Id="rId2" Type="http://schemas.openxmlformats.org/officeDocument/2006/relationships/image" Target="file:///C:\DOCUME~1\corbin\LOCALS~1\Temp\MyUnzipFolder190313144612\customUI\images\save.png" TargetMode="External"/><Relationship Id="rId1" Type="http://schemas.openxmlformats.org/officeDocument/2006/relationships/image" Target="../media/image2.png"/><Relationship Id="rId6" Type="http://schemas.openxmlformats.org/officeDocument/2006/relationships/image" Target="file:///C:\DOCUME~1\corbin\LOCALS~1\Temp\MyUnzipFolder130913134559\customUI\images\save.png" TargetMode="External"/><Relationship Id="rId5" Type="http://schemas.openxmlformats.org/officeDocument/2006/relationships/image" Target="file:///C:\DOCUME~1\corbin\LOCALS~1\Temp\MyUnzipFolder130913134328\customUI\images\save.png" TargetMode="External"/><Relationship Id="rId4" Type="http://schemas.openxmlformats.org/officeDocument/2006/relationships/image" Target="file:///C:\DOCUME~1\corbin\LOCALS~1\Temp\MyUnzipFolder010413175628\customUI\images\save.pn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44450</xdr:rowOff>
    </xdr:from>
    <xdr:to>
      <xdr:col>14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886200" y="44450"/>
          <a:ext cx="32893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41275</xdr:colOff>
      <xdr:row>3</xdr:row>
      <xdr:rowOff>9525</xdr:rowOff>
    </xdr:from>
    <xdr:to>
      <xdr:col>13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927475" y="4667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7</xdr:row>
      <xdr:rowOff>114300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060700" y="44450"/>
          <a:ext cx="3289300" cy="3876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101975" y="5429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822482</xdr:colOff>
      <xdr:row>5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282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238500" y="44450"/>
          <a:ext cx="3289300" cy="3876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279775" y="5429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822482</xdr:colOff>
      <xdr:row>5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282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4798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4036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774700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2893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41275</xdr:rowOff>
    </xdr:from>
    <xdr:to>
      <xdr:col>13</xdr:col>
      <xdr:colOff>0</xdr:colOff>
      <xdr:row>2</xdr:row>
      <xdr:rowOff>73279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660900" y="41275"/>
          <a:ext cx="43942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44450</xdr:colOff>
      <xdr:row>3</xdr:row>
      <xdr:rowOff>9525</xdr:rowOff>
    </xdr:from>
    <xdr:to>
      <xdr:col>12</xdr:col>
      <xdr:colOff>323781</xdr:colOff>
      <xdr:row>3</xdr:row>
      <xdr:rowOff>136038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4705350" y="466725"/>
          <a:ext cx="4305231" cy="12651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25400</xdr:colOff>
      <xdr:row>0</xdr:row>
      <xdr:rowOff>50800</xdr:rowOff>
    </xdr:from>
    <xdr:to>
      <xdr:col>4</xdr:col>
      <xdr:colOff>419100</xdr:colOff>
      <xdr:row>8</xdr:row>
      <xdr:rowOff>88900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5080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2893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1492188</xdr:colOff>
      <xdr:row>5</xdr:row>
      <xdr:rowOff>139700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618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289300" cy="33680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213100" cy="12988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53975</xdr:rowOff>
    </xdr:from>
    <xdr:to>
      <xdr:col>13</xdr:col>
      <xdr:colOff>0</xdr:colOff>
      <xdr:row>2</xdr:row>
      <xdr:rowOff>93794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600700" y="53975"/>
          <a:ext cx="7810500" cy="34461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44450</xdr:colOff>
      <xdr:row>3</xdr:row>
      <xdr:rowOff>9525</xdr:rowOff>
    </xdr:from>
    <xdr:to>
      <xdr:col>12</xdr:col>
      <xdr:colOff>331471</xdr:colOff>
      <xdr:row>3</xdr:row>
      <xdr:rowOff>142696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5645150" y="466725"/>
          <a:ext cx="7360921" cy="13317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254000</xdr:colOff>
      <xdr:row>1</xdr:row>
      <xdr:rowOff>50800</xdr:rowOff>
    </xdr:from>
    <xdr:to>
      <xdr:col>3</xdr:col>
      <xdr:colOff>533400</xdr:colOff>
      <xdr:row>9</xdr:row>
      <xdr:rowOff>88900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03200"/>
          <a:ext cx="15494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492500" y="44450"/>
          <a:ext cx="5588000" cy="3876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533775" y="542925"/>
          <a:ext cx="51816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396875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25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1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378200" y="44450"/>
          <a:ext cx="5092700" cy="3876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2</xdr:row>
      <xdr:rowOff>9525</xdr:rowOff>
    </xdr:from>
    <xdr:to>
      <xdr:col>12</xdr:col>
      <xdr:colOff>333375</xdr:colOff>
      <xdr:row>2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419475" y="542925"/>
          <a:ext cx="50165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462180</xdr:colOff>
      <xdr:row>6</xdr:row>
      <xdr:rowOff>63500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00218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165100</xdr:colOff>
      <xdr:row>9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05100" cy="178117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142875</xdr:rowOff>
    </xdr:from>
    <xdr:to>
      <xdr:col>13</xdr:col>
      <xdr:colOff>0</xdr:colOff>
      <xdr:row>2</xdr:row>
      <xdr:rowOff>161925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492500" y="142875"/>
          <a:ext cx="5549900" cy="3746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28575</xdr:colOff>
      <xdr:row>3</xdr:row>
      <xdr:rowOff>95250</xdr:rowOff>
    </xdr:from>
    <xdr:to>
      <xdr:col>12</xdr:col>
      <xdr:colOff>295275</xdr:colOff>
      <xdr:row>4</xdr:row>
      <xdr:rowOff>47625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3521075" y="628650"/>
          <a:ext cx="5143500" cy="130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5" name="Savesheet"/>
        <xdr:cNvPicPr>
          <a:picLocks noChangeAspect="1"/>
        </xdr:cNvPicPr>
      </xdr:nvPicPr>
      <xdr:blipFill>
        <a:blip xmlns:r="http://schemas.openxmlformats.org/officeDocument/2006/relationships" r:link="rId2" cstate="print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6" name="Savesheet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7" name="Savesheet"/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8" name="Savesheet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9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0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1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2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3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4" name="Savesheet"/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5" name="Savesheet"/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190500</xdr:colOff>
      <xdr:row>6</xdr:row>
      <xdr:rowOff>38100</xdr:rowOff>
    </xdr:to>
    <xdr:pic macro="SaveUSAWFromUSAW">
      <xdr:nvPicPr>
        <xdr:cNvPr id="16" name="Savesheet"/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3937000" y="44450"/>
          <a:ext cx="50927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3978275" y="466725"/>
          <a:ext cx="50165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939800</xdr:colOff>
      <xdr:row>7</xdr:row>
      <xdr:rowOff>88900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781300" cy="132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44450</xdr:rowOff>
    </xdr:from>
    <xdr:to>
      <xdr:col>14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3909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41275</xdr:colOff>
      <xdr:row>3</xdr:row>
      <xdr:rowOff>9525</xdr:rowOff>
    </xdr:from>
    <xdr:to>
      <xdr:col>13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3147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139700</xdr:colOff>
      <xdr:row>9</xdr:row>
      <xdr:rowOff>104776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05100" cy="178117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142875</xdr:rowOff>
    </xdr:from>
    <xdr:to>
      <xdr:col>13</xdr:col>
      <xdr:colOff>0</xdr:colOff>
      <xdr:row>2</xdr:row>
      <xdr:rowOff>161925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644900" y="142875"/>
          <a:ext cx="6121400" cy="3746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28575</xdr:colOff>
      <xdr:row>3</xdr:row>
      <xdr:rowOff>95250</xdr:rowOff>
    </xdr:from>
    <xdr:to>
      <xdr:col>12</xdr:col>
      <xdr:colOff>295275</xdr:colOff>
      <xdr:row>4</xdr:row>
      <xdr:rowOff>47625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3673475" y="628650"/>
          <a:ext cx="5753100" cy="130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5" name="Savesheet"/>
        <xdr:cNvPicPr>
          <a:picLocks noChangeAspect="1"/>
        </xdr:cNvPicPr>
      </xdr:nvPicPr>
      <xdr:blipFill>
        <a:blip xmlns:r="http://schemas.openxmlformats.org/officeDocument/2006/relationships" r:link="rId2" cstate="print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6" name="Savesheet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7" name="Savesheet"/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8" name="Savesheet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9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0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1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2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3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4" name="Savesheet"/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5" name="Savesheet"/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279400</xdr:colOff>
      <xdr:row>6</xdr:row>
      <xdr:rowOff>38100</xdr:rowOff>
    </xdr:to>
    <xdr:pic macro="SaveUSAWFromUSAW">
      <xdr:nvPicPr>
        <xdr:cNvPr id="16" name="Savesheet"/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9766300" y="533400"/>
          <a:ext cx="825500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57150</xdr:rowOff>
    </xdr:from>
    <xdr:to>
      <xdr:col>13</xdr:col>
      <xdr:colOff>0</xdr:colOff>
      <xdr:row>2</xdr:row>
      <xdr:rowOff>76200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898900" y="57150"/>
          <a:ext cx="7175500" cy="3746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28575</xdr:colOff>
      <xdr:row>3</xdr:row>
      <xdr:rowOff>9525</xdr:rowOff>
    </xdr:from>
    <xdr:to>
      <xdr:col>12</xdr:col>
      <xdr:colOff>295275</xdr:colOff>
      <xdr:row>3</xdr:row>
      <xdr:rowOff>152400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927475" y="542925"/>
          <a:ext cx="6769100" cy="14287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85725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1775" cy="97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3909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3147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38100</xdr:rowOff>
    </xdr:from>
    <xdr:to>
      <xdr:col>13</xdr:col>
      <xdr:colOff>12700</xdr:colOff>
      <xdr:row>2</xdr:row>
      <xdr:rowOff>88900</xdr:rowOff>
    </xdr:to>
    <xdr:pic>
      <xdr:nvPicPr>
        <xdr:cNvPr id="6145" name="WordArt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"/>
          <a:ext cx="34163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12</xdr:col>
      <xdr:colOff>342900</xdr:colOff>
      <xdr:row>3</xdr:row>
      <xdr:rowOff>152400</xdr:rowOff>
    </xdr:to>
    <xdr:pic>
      <xdr:nvPicPr>
        <xdr:cNvPr id="6146" name="WordArt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800" y="533400"/>
          <a:ext cx="3327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57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38100</xdr:rowOff>
    </xdr:from>
    <xdr:to>
      <xdr:col>13</xdr:col>
      <xdr:colOff>12700</xdr:colOff>
      <xdr:row>2</xdr:row>
      <xdr:rowOff>88900</xdr:rowOff>
    </xdr:to>
    <xdr:pic>
      <xdr:nvPicPr>
        <xdr:cNvPr id="6148" name="Picture 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"/>
          <a:ext cx="34163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12</xdr:col>
      <xdr:colOff>342900</xdr:colOff>
      <xdr:row>3</xdr:row>
      <xdr:rowOff>152400</xdr:rowOff>
    </xdr:to>
    <xdr:pic>
      <xdr:nvPicPr>
        <xdr:cNvPr id="6149" name="Picture 5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800" y="533400"/>
          <a:ext cx="3327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61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57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38100</xdr:rowOff>
    </xdr:from>
    <xdr:to>
      <xdr:col>13</xdr:col>
      <xdr:colOff>12700</xdr:colOff>
      <xdr:row>2</xdr:row>
      <xdr:rowOff>88900</xdr:rowOff>
    </xdr:to>
    <xdr:pic>
      <xdr:nvPicPr>
        <xdr:cNvPr id="6151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"/>
          <a:ext cx="34163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12</xdr:col>
      <xdr:colOff>342900</xdr:colOff>
      <xdr:row>3</xdr:row>
      <xdr:rowOff>152400</xdr:rowOff>
    </xdr:to>
    <xdr:pic>
      <xdr:nvPicPr>
        <xdr:cNvPr id="6152" name="Picture 8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800" y="533400"/>
          <a:ext cx="3327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61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57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44450</xdr:rowOff>
    </xdr:from>
    <xdr:to>
      <xdr:col>14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289300" cy="3368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2</xdr:row>
      <xdr:rowOff>142875</xdr:rowOff>
    </xdr:from>
    <xdr:to>
      <xdr:col>13</xdr:col>
      <xdr:colOff>327076</xdr:colOff>
      <xdr:row>4</xdr:row>
      <xdr:rowOff>1023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48075" y="447675"/>
          <a:ext cx="3219501" cy="1629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622300</xdr:colOff>
      <xdr:row>7</xdr:row>
      <xdr:rowOff>12700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7</xdr:row>
      <xdr:rowOff>12700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938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44450</xdr:rowOff>
    </xdr:from>
    <xdr:to>
      <xdr:col>14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152900" y="44450"/>
          <a:ext cx="32893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41275</xdr:colOff>
      <xdr:row>3</xdr:row>
      <xdr:rowOff>9525</xdr:rowOff>
    </xdr:from>
    <xdr:to>
      <xdr:col>13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4194175" y="4667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63500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1270000</xdr:colOff>
      <xdr:row>7</xdr:row>
      <xdr:rowOff>144109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8300" cy="1426809"/>
        </a:xfrm>
        <a:prstGeom prst="rect">
          <a:avLst/>
        </a:prstGeom>
      </xdr:spPr>
    </xdr:pic>
    <xdr:clientData/>
  </xdr:twoCellAnchor>
  <xdr:twoCellAnchor>
    <xdr:from>
      <xdr:col>5</xdr:col>
      <xdr:colOff>139700</xdr:colOff>
      <xdr:row>0</xdr:row>
      <xdr:rowOff>104775</xdr:rowOff>
    </xdr:from>
    <xdr:to>
      <xdr:col>13</xdr:col>
      <xdr:colOff>139700</xdr:colOff>
      <xdr:row>2</xdr:row>
      <xdr:rowOff>123825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3937000" y="104775"/>
          <a:ext cx="4368800" cy="3746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346075</xdr:colOff>
      <xdr:row>3</xdr:row>
      <xdr:rowOff>19050</xdr:rowOff>
    </xdr:from>
    <xdr:to>
      <xdr:col>13</xdr:col>
      <xdr:colOff>66675</xdr:colOff>
      <xdr:row>3</xdr:row>
      <xdr:rowOff>149225</xdr:rowOff>
    </xdr:to>
    <xdr:sp macro="" textlink="">
      <xdr:nvSpPr>
        <xdr:cNvPr id="18" name="WordArt 3"/>
        <xdr:cNvSpPr>
          <a:spLocks noChangeArrowheads="1" noChangeShapeType="1" noTextEdit="1"/>
        </xdr:cNvSpPr>
      </xdr:nvSpPr>
      <xdr:spPr bwMode="auto">
        <a:xfrm>
          <a:off x="4143375" y="552450"/>
          <a:ext cx="4089400" cy="130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19" name="Savesheet"/>
        <xdr:cNvPicPr>
          <a:picLocks noChangeAspect="1"/>
        </xdr:cNvPicPr>
      </xdr:nvPicPr>
      <xdr:blipFill>
        <a:blip xmlns:r="http://schemas.openxmlformats.org/officeDocument/2006/relationships" r:link="rId2" cstate="print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0" name="Savesheet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1" name="Savesheet"/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2" name="Savesheet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3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4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5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6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7" name="Savesheet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8" name="Savesheet"/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279400</xdr:colOff>
      <xdr:row>6</xdr:row>
      <xdr:rowOff>38100</xdr:rowOff>
    </xdr:to>
    <xdr:pic macro="SaveUSAWFromUSAW">
      <xdr:nvPicPr>
        <xdr:cNvPr id="29" name="Savesheet"/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9042400" y="533400"/>
          <a:ext cx="673100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44450</xdr:rowOff>
    </xdr:from>
    <xdr:to>
      <xdr:col>13</xdr:col>
      <xdr:colOff>0</xdr:colOff>
      <xdr:row>2</xdr:row>
      <xdr:rowOff>76454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19500" y="44450"/>
          <a:ext cx="3289300" cy="3368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41275</xdr:colOff>
      <xdr:row>3</xdr:row>
      <xdr:rowOff>9525</xdr:rowOff>
    </xdr:from>
    <xdr:to>
      <xdr:col>12</xdr:col>
      <xdr:colOff>333375</xdr:colOff>
      <xdr:row>3</xdr:row>
      <xdr:rowOff>139411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660775" y="466725"/>
          <a:ext cx="3213100" cy="12988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901700</xdr:colOff>
      <xdr:row>7</xdr:row>
      <xdr:rowOff>38100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eightlifting.teamusa.org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eightlifting.teamusa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eightlifting.teamusa.org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eightlifting.teamusa.org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eightlifting.teamusa.org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eightlifting.teamusa.org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weightlifting.teamusa.org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eightlifting.teamusa.org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weightlifting.teamusa.org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://weightlifting.teamusa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eightlifting.teamusa.org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eightlifting.teamusa.org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weightlifting.teamusa.org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weightlifting.teamusa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eightlifting.teamusa.org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eightlifting.teamusa.org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eightlifting.teamusa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eightlifting.teamusa.org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B1" sqref="B1:D1"/>
    </sheetView>
  </sheetViews>
  <sheetFormatPr defaultColWidth="8.85546875" defaultRowHeight="15"/>
  <cols>
    <col min="1" max="1" width="14.140625" style="1" customWidth="1"/>
    <col min="2" max="2" width="8.85546875" style="1" customWidth="1"/>
    <col min="3" max="3" width="8.28515625" style="1" customWidth="1"/>
    <col min="4" max="4" width="23" style="1" customWidth="1"/>
    <col min="5" max="5" width="8.42578125" style="1" customWidth="1"/>
    <col min="6" max="6" width="23" style="1" customWidth="1"/>
    <col min="7" max="8" width="8.42578125" style="1" customWidth="1"/>
    <col min="9" max="9" width="7.7109375" style="1" customWidth="1"/>
  </cols>
  <sheetData>
    <row r="1" spans="1:18" ht="18.75">
      <c r="A1" s="12" t="s">
        <v>55</v>
      </c>
      <c r="B1" s="505" t="s">
        <v>97</v>
      </c>
      <c r="C1" s="505"/>
      <c r="D1" s="505"/>
      <c r="E1" s="13"/>
      <c r="F1" s="13"/>
      <c r="G1" s="13"/>
      <c r="H1" s="14"/>
      <c r="I1" s="14"/>
      <c r="J1" s="12" t="s">
        <v>0</v>
      </c>
      <c r="K1" s="14" t="s">
        <v>98</v>
      </c>
      <c r="L1" s="14"/>
      <c r="M1" s="13" t="s">
        <v>99</v>
      </c>
      <c r="N1" s="13"/>
      <c r="O1" s="13"/>
      <c r="P1" s="13"/>
      <c r="Q1" s="13"/>
      <c r="R1" s="14"/>
    </row>
    <row r="2" spans="1:18" ht="18.75">
      <c r="A2" s="15" t="s">
        <v>56</v>
      </c>
      <c r="B2" s="16" t="s">
        <v>100</v>
      </c>
      <c r="C2" s="17"/>
      <c r="D2" s="12" t="s">
        <v>53</v>
      </c>
      <c r="E2" s="12"/>
      <c r="F2" s="502" t="s">
        <v>101</v>
      </c>
      <c r="G2" s="502"/>
      <c r="H2" s="14"/>
      <c r="I2" s="14"/>
      <c r="J2" s="12" t="s">
        <v>54</v>
      </c>
      <c r="K2" s="13" t="s">
        <v>102</v>
      </c>
      <c r="L2" s="13"/>
      <c r="M2" s="13"/>
      <c r="N2" s="13"/>
      <c r="O2" s="13"/>
      <c r="P2" s="13"/>
      <c r="Q2" s="13"/>
      <c r="R2" s="18"/>
    </row>
    <row r="3" spans="1:18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>
      <c r="A4" s="503" t="s">
        <v>42</v>
      </c>
      <c r="B4" s="503" t="s">
        <v>103</v>
      </c>
      <c r="C4" s="503" t="s">
        <v>104</v>
      </c>
      <c r="D4" s="503" t="s">
        <v>13</v>
      </c>
      <c r="E4" s="503" t="s">
        <v>2</v>
      </c>
      <c r="F4" s="503" t="s">
        <v>1</v>
      </c>
      <c r="G4" s="499" t="s">
        <v>14</v>
      </c>
      <c r="H4" s="499" t="s">
        <v>15</v>
      </c>
      <c r="I4" s="501" t="s">
        <v>16</v>
      </c>
      <c r="J4" s="504" t="s">
        <v>17</v>
      </c>
      <c r="K4" s="501" t="s">
        <v>105</v>
      </c>
      <c r="L4" s="501" t="s">
        <v>106</v>
      </c>
      <c r="M4" s="501" t="s">
        <v>107</v>
      </c>
      <c r="N4" s="504" t="s">
        <v>108</v>
      </c>
      <c r="O4" s="506" t="s">
        <v>3</v>
      </c>
      <c r="P4" s="499" t="s">
        <v>4</v>
      </c>
      <c r="Q4" s="499" t="s">
        <v>48</v>
      </c>
      <c r="R4" s="499" t="s">
        <v>44</v>
      </c>
    </row>
    <row r="5" spans="1:18" ht="15.75" thickBot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</row>
    <row r="6" spans="1:18">
      <c r="A6" s="4" t="s">
        <v>109</v>
      </c>
      <c r="B6" s="4">
        <v>51.7</v>
      </c>
      <c r="C6" s="21">
        <v>53</v>
      </c>
      <c r="D6" s="4" t="s">
        <v>57</v>
      </c>
      <c r="E6" s="5">
        <v>1996</v>
      </c>
      <c r="F6" s="22" t="s">
        <v>83</v>
      </c>
      <c r="G6" s="2">
        <v>35</v>
      </c>
      <c r="H6" s="4">
        <v>38</v>
      </c>
      <c r="I6" s="4" t="s">
        <v>110</v>
      </c>
      <c r="J6" s="4">
        <v>38</v>
      </c>
      <c r="K6" s="4">
        <v>45</v>
      </c>
      <c r="L6" s="4">
        <v>48</v>
      </c>
      <c r="M6" s="4">
        <v>50</v>
      </c>
      <c r="N6" s="4">
        <v>50</v>
      </c>
      <c r="O6" s="8">
        <f t="shared" ref="O6:O39" si="0">IF(AND(N6&gt;0, J6&gt;0),N6+J6,0)</f>
        <v>88</v>
      </c>
      <c r="P6" s="4">
        <v>8</v>
      </c>
      <c r="Q6" s="4">
        <v>0</v>
      </c>
      <c r="R6" s="4">
        <v>135.44</v>
      </c>
    </row>
    <row r="7" spans="1:18">
      <c r="A7" s="6" t="s">
        <v>111</v>
      </c>
      <c r="B7" s="6">
        <v>51.1</v>
      </c>
      <c r="C7" s="21">
        <v>53</v>
      </c>
      <c r="D7" s="6" t="s">
        <v>58</v>
      </c>
      <c r="E7" s="7">
        <v>1980</v>
      </c>
      <c r="F7" s="23" t="s">
        <v>45</v>
      </c>
      <c r="G7" s="6">
        <v>40</v>
      </c>
      <c r="H7" s="6">
        <v>45</v>
      </c>
      <c r="I7" s="6">
        <v>48</v>
      </c>
      <c r="J7" s="2">
        <v>48</v>
      </c>
      <c r="K7" s="2">
        <v>60</v>
      </c>
      <c r="L7" s="2">
        <v>65</v>
      </c>
      <c r="M7" s="2">
        <v>67</v>
      </c>
      <c r="N7" s="2">
        <v>67</v>
      </c>
      <c r="O7" s="8">
        <f t="shared" si="0"/>
        <v>115</v>
      </c>
      <c r="P7" s="2">
        <v>4</v>
      </c>
      <c r="Q7" s="2">
        <v>2</v>
      </c>
      <c r="R7" s="2">
        <v>178.71</v>
      </c>
    </row>
    <row r="8" spans="1:18">
      <c r="A8" s="2" t="s">
        <v>111</v>
      </c>
      <c r="B8" s="2">
        <v>52.3</v>
      </c>
      <c r="C8" s="21">
        <v>53</v>
      </c>
      <c r="D8" s="2" t="s">
        <v>59</v>
      </c>
      <c r="E8" s="3">
        <v>1973</v>
      </c>
      <c r="F8" s="23" t="s">
        <v>45</v>
      </c>
      <c r="G8" s="2">
        <v>40</v>
      </c>
      <c r="H8" s="2">
        <v>45</v>
      </c>
      <c r="I8" s="2" t="s">
        <v>52</v>
      </c>
      <c r="J8" s="2">
        <v>45</v>
      </c>
      <c r="K8" s="2">
        <v>60</v>
      </c>
      <c r="L8" s="2">
        <v>65</v>
      </c>
      <c r="M8" s="2">
        <v>67</v>
      </c>
      <c r="N8" s="2">
        <v>67</v>
      </c>
      <c r="O8" s="8">
        <f t="shared" si="0"/>
        <v>112</v>
      </c>
      <c r="P8" s="2">
        <v>5</v>
      </c>
      <c r="Q8" s="2">
        <v>1</v>
      </c>
      <c r="R8" s="2">
        <v>170.77</v>
      </c>
    </row>
    <row r="9" spans="1:18">
      <c r="A9" s="6" t="s">
        <v>111</v>
      </c>
      <c r="B9" s="6">
        <v>50.1</v>
      </c>
      <c r="C9" s="21">
        <v>53</v>
      </c>
      <c r="D9" s="6" t="s">
        <v>60</v>
      </c>
      <c r="E9" s="7">
        <v>1972</v>
      </c>
      <c r="F9" s="7" t="s">
        <v>84</v>
      </c>
      <c r="G9" s="2" t="s">
        <v>110</v>
      </c>
      <c r="H9" s="2">
        <v>41</v>
      </c>
      <c r="I9" s="2">
        <v>46</v>
      </c>
      <c r="J9" s="6">
        <v>46</v>
      </c>
      <c r="K9" s="6" t="s">
        <v>112</v>
      </c>
      <c r="L9" s="6" t="s">
        <v>113</v>
      </c>
      <c r="M9" s="6">
        <v>50</v>
      </c>
      <c r="N9" s="6">
        <v>50</v>
      </c>
      <c r="O9" s="8">
        <f t="shared" si="0"/>
        <v>96</v>
      </c>
      <c r="P9" s="6">
        <v>7</v>
      </c>
      <c r="Q9" s="6">
        <v>0</v>
      </c>
      <c r="R9" s="2">
        <v>151.66999999999999</v>
      </c>
    </row>
    <row r="10" spans="1:18">
      <c r="A10" s="2" t="s">
        <v>114</v>
      </c>
      <c r="B10" s="2">
        <v>51.4</v>
      </c>
      <c r="C10" s="21">
        <v>53</v>
      </c>
      <c r="D10" s="2" t="s">
        <v>18</v>
      </c>
      <c r="E10" s="3">
        <v>1989</v>
      </c>
      <c r="F10" s="24" t="s">
        <v>85</v>
      </c>
      <c r="G10" s="2">
        <v>43</v>
      </c>
      <c r="H10" s="2" t="s">
        <v>115</v>
      </c>
      <c r="I10" s="2" t="s">
        <v>115</v>
      </c>
      <c r="J10" s="2">
        <v>43</v>
      </c>
      <c r="K10" s="2" t="s">
        <v>21</v>
      </c>
      <c r="L10" s="2">
        <v>60</v>
      </c>
      <c r="M10" s="2" t="s">
        <v>116</v>
      </c>
      <c r="N10" s="2">
        <v>60</v>
      </c>
      <c r="O10" s="8">
        <f t="shared" si="0"/>
        <v>103</v>
      </c>
      <c r="P10" s="2">
        <v>6</v>
      </c>
      <c r="Q10" s="2">
        <v>0</v>
      </c>
      <c r="R10" s="2">
        <v>159.29</v>
      </c>
    </row>
    <row r="11" spans="1:18">
      <c r="A11" s="2" t="s">
        <v>114</v>
      </c>
      <c r="B11" s="2">
        <v>51.9</v>
      </c>
      <c r="C11" s="21">
        <v>53</v>
      </c>
      <c r="D11" s="2" t="s">
        <v>61</v>
      </c>
      <c r="E11" s="3">
        <v>1991</v>
      </c>
      <c r="F11" s="7" t="s">
        <v>86</v>
      </c>
      <c r="G11" s="2">
        <v>50</v>
      </c>
      <c r="H11" s="2" t="s">
        <v>117</v>
      </c>
      <c r="I11" s="2" t="s">
        <v>50</v>
      </c>
      <c r="J11" s="2">
        <v>50</v>
      </c>
      <c r="K11" s="2">
        <v>64</v>
      </c>
      <c r="L11" s="2" t="s">
        <v>118</v>
      </c>
      <c r="M11" s="2">
        <v>67</v>
      </c>
      <c r="N11" s="2">
        <v>67</v>
      </c>
      <c r="O11" s="8">
        <f t="shared" si="0"/>
        <v>117</v>
      </c>
      <c r="P11" s="2">
        <v>3</v>
      </c>
      <c r="Q11" s="2">
        <v>3</v>
      </c>
      <c r="R11" s="2">
        <v>179.51</v>
      </c>
    </row>
    <row r="12" spans="1:18">
      <c r="A12" s="2" t="s">
        <v>114</v>
      </c>
      <c r="B12" s="2">
        <v>52.5</v>
      </c>
      <c r="C12" s="21">
        <v>53</v>
      </c>
      <c r="D12" s="2" t="s">
        <v>62</v>
      </c>
      <c r="E12" s="3">
        <v>1987</v>
      </c>
      <c r="F12" s="7" t="s">
        <v>84</v>
      </c>
      <c r="G12" s="2" t="s">
        <v>50</v>
      </c>
      <c r="H12" s="2">
        <v>55</v>
      </c>
      <c r="I12" s="2" t="s">
        <v>119</v>
      </c>
      <c r="J12" s="2">
        <v>55</v>
      </c>
      <c r="K12" s="2">
        <v>64</v>
      </c>
      <c r="L12" s="2">
        <v>68</v>
      </c>
      <c r="M12" s="2" t="s">
        <v>22</v>
      </c>
      <c r="N12" s="2">
        <v>68</v>
      </c>
      <c r="O12" s="8">
        <f t="shared" si="0"/>
        <v>123</v>
      </c>
      <c r="P12" s="2">
        <v>2</v>
      </c>
      <c r="Q12" s="2">
        <v>4</v>
      </c>
      <c r="R12" s="2">
        <v>186.96</v>
      </c>
    </row>
    <row r="13" spans="1:18">
      <c r="A13" s="2" t="s">
        <v>114</v>
      </c>
      <c r="B13" s="2">
        <v>54.8</v>
      </c>
      <c r="C13" s="25">
        <v>58</v>
      </c>
      <c r="D13" s="2" t="s">
        <v>63</v>
      </c>
      <c r="E13" s="3">
        <v>1989</v>
      </c>
      <c r="F13" s="3" t="s">
        <v>87</v>
      </c>
      <c r="G13" s="2">
        <v>55</v>
      </c>
      <c r="H13" s="2" t="s">
        <v>120</v>
      </c>
      <c r="I13" s="26">
        <v>57</v>
      </c>
      <c r="J13" s="26">
        <v>57</v>
      </c>
      <c r="K13" s="26">
        <v>68</v>
      </c>
      <c r="L13" s="26" t="s">
        <v>121</v>
      </c>
      <c r="M13" s="26" t="s">
        <v>121</v>
      </c>
      <c r="N13" s="26">
        <v>68</v>
      </c>
      <c r="O13" s="27">
        <f t="shared" si="0"/>
        <v>125</v>
      </c>
      <c r="P13" s="2">
        <v>2</v>
      </c>
      <c r="Q13" s="2">
        <v>4</v>
      </c>
      <c r="R13" s="2">
        <v>183.66</v>
      </c>
    </row>
    <row r="14" spans="1:18">
      <c r="A14" s="2" t="s">
        <v>114</v>
      </c>
      <c r="B14" s="2">
        <v>55.8</v>
      </c>
      <c r="C14" s="25">
        <v>58</v>
      </c>
      <c r="D14" s="2" t="s">
        <v>19</v>
      </c>
      <c r="E14" s="3">
        <v>1991</v>
      </c>
      <c r="F14" s="24" t="s">
        <v>85</v>
      </c>
      <c r="G14" s="2">
        <v>43</v>
      </c>
      <c r="H14" s="2">
        <v>45</v>
      </c>
      <c r="I14" s="26">
        <v>50</v>
      </c>
      <c r="J14" s="26">
        <v>50</v>
      </c>
      <c r="K14" s="26">
        <v>60</v>
      </c>
      <c r="L14" s="26">
        <v>63</v>
      </c>
      <c r="M14" s="26">
        <v>67</v>
      </c>
      <c r="N14" s="26">
        <v>67</v>
      </c>
      <c r="O14" s="27">
        <f t="shared" si="0"/>
        <v>117</v>
      </c>
      <c r="P14" s="2">
        <v>4</v>
      </c>
      <c r="Q14" s="2">
        <v>2</v>
      </c>
      <c r="R14" s="2">
        <v>169.54</v>
      </c>
    </row>
    <row r="15" spans="1:18">
      <c r="A15" s="2" t="s">
        <v>114</v>
      </c>
      <c r="B15" s="2">
        <v>57.4</v>
      </c>
      <c r="C15" s="25">
        <v>58</v>
      </c>
      <c r="D15" s="2" t="s">
        <v>64</v>
      </c>
      <c r="E15" s="3">
        <v>1994</v>
      </c>
      <c r="F15" s="28" t="s">
        <v>83</v>
      </c>
      <c r="G15" s="2">
        <v>41</v>
      </c>
      <c r="H15" s="2">
        <v>45</v>
      </c>
      <c r="I15" s="26" t="s">
        <v>122</v>
      </c>
      <c r="J15" s="26">
        <v>45</v>
      </c>
      <c r="K15" s="26">
        <v>65</v>
      </c>
      <c r="L15" s="26">
        <v>70</v>
      </c>
      <c r="M15" s="26" t="s">
        <v>121</v>
      </c>
      <c r="N15" s="26">
        <v>70</v>
      </c>
      <c r="O15" s="27">
        <f t="shared" si="0"/>
        <v>115</v>
      </c>
      <c r="P15" s="2">
        <v>6</v>
      </c>
      <c r="Q15" s="2">
        <v>0</v>
      </c>
      <c r="R15" s="2">
        <v>163.15</v>
      </c>
    </row>
    <row r="16" spans="1:18">
      <c r="A16" s="2" t="s">
        <v>114</v>
      </c>
      <c r="B16" s="2">
        <v>57.1</v>
      </c>
      <c r="C16" s="25">
        <v>58</v>
      </c>
      <c r="D16" s="2" t="s">
        <v>65</v>
      </c>
      <c r="E16" s="3">
        <v>1981</v>
      </c>
      <c r="F16" s="23" t="s">
        <v>45</v>
      </c>
      <c r="G16" s="2">
        <v>45</v>
      </c>
      <c r="H16" s="2">
        <v>50</v>
      </c>
      <c r="I16" s="26">
        <v>52</v>
      </c>
      <c r="J16" s="26">
        <v>52</v>
      </c>
      <c r="K16" s="26">
        <v>65</v>
      </c>
      <c r="L16" s="26" t="s">
        <v>123</v>
      </c>
      <c r="M16" s="26" t="s">
        <v>123</v>
      </c>
      <c r="N16" s="26">
        <v>65</v>
      </c>
      <c r="O16" s="27">
        <f t="shared" si="0"/>
        <v>117</v>
      </c>
      <c r="P16" s="2">
        <v>5</v>
      </c>
      <c r="Q16" s="2">
        <v>1</v>
      </c>
      <c r="R16" s="2">
        <v>166.63</v>
      </c>
    </row>
    <row r="17" spans="1:18">
      <c r="A17" s="2" t="s">
        <v>111</v>
      </c>
      <c r="B17" s="2">
        <v>58</v>
      </c>
      <c r="C17" s="25">
        <v>58</v>
      </c>
      <c r="D17" s="2" t="s">
        <v>10</v>
      </c>
      <c r="E17" s="3">
        <v>1976</v>
      </c>
      <c r="F17" s="3" t="s">
        <v>88</v>
      </c>
      <c r="G17" s="2">
        <v>63</v>
      </c>
      <c r="H17" s="2">
        <v>66</v>
      </c>
      <c r="I17" s="26" t="s">
        <v>123</v>
      </c>
      <c r="J17" s="26">
        <v>66</v>
      </c>
      <c r="K17" s="26">
        <v>78</v>
      </c>
      <c r="L17" s="26">
        <v>79</v>
      </c>
      <c r="M17" s="26">
        <v>84</v>
      </c>
      <c r="N17" s="26">
        <v>84</v>
      </c>
      <c r="O17" s="27">
        <f t="shared" si="0"/>
        <v>150</v>
      </c>
      <c r="P17" s="2">
        <v>1</v>
      </c>
      <c r="Q17" s="2">
        <v>6</v>
      </c>
      <c r="R17" s="2">
        <v>211.18</v>
      </c>
    </row>
    <row r="18" spans="1:18">
      <c r="A18" s="2" t="s">
        <v>114</v>
      </c>
      <c r="B18" s="2">
        <v>57.8</v>
      </c>
      <c r="C18" s="25">
        <v>58</v>
      </c>
      <c r="D18" s="2" t="s">
        <v>66</v>
      </c>
      <c r="E18" s="3">
        <v>1984</v>
      </c>
      <c r="F18" s="29" t="s">
        <v>89</v>
      </c>
      <c r="G18" s="2">
        <v>38</v>
      </c>
      <c r="H18" s="2">
        <v>40</v>
      </c>
      <c r="I18" s="26" t="s">
        <v>124</v>
      </c>
      <c r="J18" s="26">
        <v>40</v>
      </c>
      <c r="K18" s="26">
        <v>58</v>
      </c>
      <c r="L18" s="26">
        <v>60</v>
      </c>
      <c r="M18" s="26">
        <v>63</v>
      </c>
      <c r="N18" s="26">
        <v>63</v>
      </c>
      <c r="O18" s="27">
        <f t="shared" si="0"/>
        <v>103</v>
      </c>
      <c r="P18" s="2">
        <v>7</v>
      </c>
      <c r="Q18" s="2">
        <v>0</v>
      </c>
      <c r="R18" s="2">
        <v>145.38</v>
      </c>
    </row>
    <row r="19" spans="1:18">
      <c r="A19" s="6" t="s">
        <v>114</v>
      </c>
      <c r="B19" s="6">
        <v>55.8</v>
      </c>
      <c r="C19" s="25">
        <v>58</v>
      </c>
      <c r="D19" s="6" t="s">
        <v>8</v>
      </c>
      <c r="E19" s="7">
        <v>1988</v>
      </c>
      <c r="F19" s="24" t="s">
        <v>85</v>
      </c>
      <c r="G19" s="6">
        <v>45</v>
      </c>
      <c r="H19" s="6">
        <v>53</v>
      </c>
      <c r="I19" s="26">
        <v>55</v>
      </c>
      <c r="J19" s="26">
        <v>55</v>
      </c>
      <c r="K19" s="26">
        <v>62</v>
      </c>
      <c r="L19" s="26">
        <v>65</v>
      </c>
      <c r="M19" s="26" t="s">
        <v>121</v>
      </c>
      <c r="N19" s="26">
        <v>65</v>
      </c>
      <c r="O19" s="27">
        <f t="shared" si="0"/>
        <v>120</v>
      </c>
      <c r="P19" s="2">
        <v>3</v>
      </c>
      <c r="Q19" s="2">
        <v>3</v>
      </c>
      <c r="R19" s="2">
        <v>173.88</v>
      </c>
    </row>
    <row r="20" spans="1:18">
      <c r="A20" s="6" t="s">
        <v>114</v>
      </c>
      <c r="B20" s="2">
        <v>59.8</v>
      </c>
      <c r="C20" s="30">
        <v>63</v>
      </c>
      <c r="D20" s="6" t="s">
        <v>67</v>
      </c>
      <c r="E20" s="7">
        <v>1989</v>
      </c>
      <c r="F20" s="31" t="s">
        <v>90</v>
      </c>
      <c r="G20" s="2" t="s">
        <v>125</v>
      </c>
      <c r="H20" s="2">
        <v>57</v>
      </c>
      <c r="I20" s="2">
        <v>60</v>
      </c>
      <c r="J20" s="32">
        <v>60</v>
      </c>
      <c r="K20" s="2">
        <v>71</v>
      </c>
      <c r="L20" s="2">
        <v>75</v>
      </c>
      <c r="M20" s="2">
        <v>81</v>
      </c>
      <c r="N20" s="32">
        <v>81</v>
      </c>
      <c r="O20" s="33">
        <f t="shared" si="0"/>
        <v>141</v>
      </c>
      <c r="P20" s="2">
        <v>5</v>
      </c>
      <c r="Q20" s="2">
        <v>1</v>
      </c>
      <c r="R20" s="2">
        <v>194.2</v>
      </c>
    </row>
    <row r="21" spans="1:18">
      <c r="A21" s="6" t="s">
        <v>114</v>
      </c>
      <c r="B21" s="2">
        <v>62.5</v>
      </c>
      <c r="C21" s="30">
        <v>63</v>
      </c>
      <c r="D21" s="6" t="s">
        <v>68</v>
      </c>
      <c r="E21" s="7">
        <v>1990</v>
      </c>
      <c r="F21" s="3" t="s">
        <v>88</v>
      </c>
      <c r="G21" s="2" t="s">
        <v>126</v>
      </c>
      <c r="H21" s="2">
        <v>62</v>
      </c>
      <c r="I21" s="2">
        <v>65</v>
      </c>
      <c r="J21" s="32">
        <v>65</v>
      </c>
      <c r="K21" s="2">
        <v>78</v>
      </c>
      <c r="L21" s="2">
        <v>83</v>
      </c>
      <c r="M21" s="2">
        <v>88</v>
      </c>
      <c r="N21" s="32">
        <v>88</v>
      </c>
      <c r="O21" s="33">
        <f t="shared" si="0"/>
        <v>153</v>
      </c>
      <c r="P21" s="2">
        <v>2</v>
      </c>
      <c r="Q21" s="2">
        <v>4</v>
      </c>
      <c r="R21" s="2">
        <v>204.41</v>
      </c>
    </row>
    <row r="22" spans="1:18">
      <c r="A22" s="6" t="s">
        <v>114</v>
      </c>
      <c r="B22" s="6">
        <v>61.8</v>
      </c>
      <c r="C22" s="30">
        <v>63</v>
      </c>
      <c r="D22" s="6" t="s">
        <v>69</v>
      </c>
      <c r="E22" s="7">
        <v>1992</v>
      </c>
      <c r="F22" s="24" t="s">
        <v>85</v>
      </c>
      <c r="G22" s="6" t="s">
        <v>127</v>
      </c>
      <c r="H22" s="6" t="s">
        <v>126</v>
      </c>
      <c r="I22" s="6">
        <v>62</v>
      </c>
      <c r="J22" s="32">
        <v>62</v>
      </c>
      <c r="K22" s="6">
        <v>81</v>
      </c>
      <c r="L22" s="6">
        <v>86</v>
      </c>
      <c r="M22" s="6" t="s">
        <v>128</v>
      </c>
      <c r="N22" s="32">
        <v>86</v>
      </c>
      <c r="O22" s="33">
        <f t="shared" si="0"/>
        <v>148</v>
      </c>
      <c r="P22" s="2">
        <v>3</v>
      </c>
      <c r="Q22" s="2">
        <v>3</v>
      </c>
      <c r="R22" s="2">
        <v>199.24</v>
      </c>
    </row>
    <row r="23" spans="1:18">
      <c r="A23" s="2" t="s">
        <v>114</v>
      </c>
      <c r="B23" s="2">
        <v>60.9</v>
      </c>
      <c r="C23" s="30">
        <v>63</v>
      </c>
      <c r="D23" s="2" t="s">
        <v>70</v>
      </c>
      <c r="E23" s="3">
        <v>1981</v>
      </c>
      <c r="F23" s="7" t="s">
        <v>47</v>
      </c>
      <c r="G23" s="2">
        <v>50</v>
      </c>
      <c r="H23" s="2">
        <v>52</v>
      </c>
      <c r="I23" s="2" t="s">
        <v>129</v>
      </c>
      <c r="J23" s="32">
        <v>52</v>
      </c>
      <c r="K23" s="2">
        <v>53</v>
      </c>
      <c r="L23" s="2">
        <v>57</v>
      </c>
      <c r="M23" s="2">
        <v>61</v>
      </c>
      <c r="N23" s="32">
        <v>61</v>
      </c>
      <c r="O23" s="33">
        <f t="shared" si="0"/>
        <v>113</v>
      </c>
      <c r="P23" s="2">
        <v>6</v>
      </c>
      <c r="Q23" s="2">
        <v>0</v>
      </c>
      <c r="R23" s="2">
        <v>153.66</v>
      </c>
    </row>
    <row r="24" spans="1:18">
      <c r="A24" s="2" t="s">
        <v>114</v>
      </c>
      <c r="B24" s="2">
        <v>62.5</v>
      </c>
      <c r="C24" s="30">
        <v>63</v>
      </c>
      <c r="D24" s="2" t="s">
        <v>43</v>
      </c>
      <c r="E24" s="3">
        <v>1981</v>
      </c>
      <c r="F24" s="23" t="s">
        <v>45</v>
      </c>
      <c r="G24" s="2">
        <v>67</v>
      </c>
      <c r="H24" s="2">
        <v>72</v>
      </c>
      <c r="I24" s="2">
        <v>76</v>
      </c>
      <c r="J24" s="32">
        <v>76</v>
      </c>
      <c r="K24" s="2">
        <v>82</v>
      </c>
      <c r="L24" s="2">
        <v>87</v>
      </c>
      <c r="M24" s="2">
        <v>91</v>
      </c>
      <c r="N24" s="32">
        <v>91</v>
      </c>
      <c r="O24" s="33">
        <f t="shared" si="0"/>
        <v>167</v>
      </c>
      <c r="P24" s="2">
        <v>1</v>
      </c>
      <c r="Q24" s="2">
        <v>6</v>
      </c>
      <c r="R24" s="2">
        <v>223.12</v>
      </c>
    </row>
    <row r="25" spans="1:18">
      <c r="A25" s="2" t="s">
        <v>111</v>
      </c>
      <c r="B25" s="2">
        <v>62.2</v>
      </c>
      <c r="C25" s="30">
        <v>63</v>
      </c>
      <c r="D25" s="2" t="s">
        <v>51</v>
      </c>
      <c r="E25" s="3">
        <v>1976</v>
      </c>
      <c r="F25" s="34" t="s">
        <v>89</v>
      </c>
      <c r="G25" s="2">
        <v>47</v>
      </c>
      <c r="H25" s="2">
        <v>49</v>
      </c>
      <c r="I25" s="2" t="s">
        <v>130</v>
      </c>
      <c r="J25" s="32">
        <v>49</v>
      </c>
      <c r="K25" s="2">
        <v>54</v>
      </c>
      <c r="L25" s="2">
        <v>57</v>
      </c>
      <c r="M25" s="2" t="s">
        <v>119</v>
      </c>
      <c r="N25" s="32">
        <v>57</v>
      </c>
      <c r="O25" s="33">
        <f t="shared" si="0"/>
        <v>106</v>
      </c>
      <c r="P25" s="2">
        <v>7</v>
      </c>
      <c r="Q25" s="2">
        <v>0</v>
      </c>
      <c r="R25" s="2">
        <v>142.08000000000001</v>
      </c>
    </row>
    <row r="26" spans="1:18">
      <c r="A26" s="2" t="s">
        <v>131</v>
      </c>
      <c r="B26" s="2">
        <v>61</v>
      </c>
      <c r="C26" s="30">
        <v>63</v>
      </c>
      <c r="D26" s="2" t="s">
        <v>71</v>
      </c>
      <c r="E26" s="3">
        <v>2000</v>
      </c>
      <c r="F26" s="3" t="s">
        <v>91</v>
      </c>
      <c r="G26" s="2">
        <v>25</v>
      </c>
      <c r="H26" s="2" t="s">
        <v>132</v>
      </c>
      <c r="I26" s="2">
        <v>28</v>
      </c>
      <c r="J26" s="32">
        <v>28</v>
      </c>
      <c r="K26" s="2">
        <v>35</v>
      </c>
      <c r="L26" s="2">
        <v>37</v>
      </c>
      <c r="M26" s="2">
        <v>39</v>
      </c>
      <c r="N26" s="32">
        <v>39</v>
      </c>
      <c r="O26" s="33">
        <f t="shared" si="0"/>
        <v>67</v>
      </c>
      <c r="P26" s="2">
        <v>8</v>
      </c>
      <c r="Q26" s="2">
        <v>0</v>
      </c>
      <c r="R26" s="2">
        <v>91.01</v>
      </c>
    </row>
    <row r="27" spans="1:18">
      <c r="A27" s="2" t="s">
        <v>114</v>
      </c>
      <c r="B27" s="2">
        <v>60.6</v>
      </c>
      <c r="C27" s="30">
        <v>63</v>
      </c>
      <c r="D27" s="2" t="s">
        <v>72</v>
      </c>
      <c r="E27" s="3">
        <v>1986</v>
      </c>
      <c r="F27" s="7" t="s">
        <v>47</v>
      </c>
      <c r="G27" s="2" t="s">
        <v>133</v>
      </c>
      <c r="H27" s="2">
        <v>65</v>
      </c>
      <c r="I27" s="2" t="s">
        <v>134</v>
      </c>
      <c r="J27" s="32">
        <v>65</v>
      </c>
      <c r="K27" s="2">
        <v>76</v>
      </c>
      <c r="L27" s="2">
        <v>80</v>
      </c>
      <c r="M27" s="2" t="s">
        <v>135</v>
      </c>
      <c r="N27" s="32">
        <v>80</v>
      </c>
      <c r="O27" s="33">
        <f t="shared" si="0"/>
        <v>145</v>
      </c>
      <c r="P27" s="2">
        <v>4</v>
      </c>
      <c r="Q27" s="2">
        <v>2</v>
      </c>
      <c r="R27" s="2">
        <v>197.86</v>
      </c>
    </row>
    <row r="28" spans="1:18">
      <c r="A28" s="2" t="s">
        <v>109</v>
      </c>
      <c r="B28" s="2">
        <v>67.599999999999994</v>
      </c>
      <c r="C28" s="30">
        <v>69</v>
      </c>
      <c r="D28" s="2" t="s">
        <v>73</v>
      </c>
      <c r="E28" s="3">
        <v>1996</v>
      </c>
      <c r="F28" s="35" t="s">
        <v>92</v>
      </c>
      <c r="G28" s="2">
        <v>67</v>
      </c>
      <c r="H28" s="2">
        <v>70</v>
      </c>
      <c r="I28" s="2" t="s">
        <v>136</v>
      </c>
      <c r="J28" s="32">
        <v>70</v>
      </c>
      <c r="K28" s="2" t="s">
        <v>137</v>
      </c>
      <c r="L28" s="2">
        <v>80</v>
      </c>
      <c r="M28" s="2">
        <v>82</v>
      </c>
      <c r="N28" s="32">
        <v>82</v>
      </c>
      <c r="O28" s="33">
        <f t="shared" si="0"/>
        <v>152</v>
      </c>
      <c r="P28" s="2">
        <v>1</v>
      </c>
      <c r="Q28" s="2">
        <v>6</v>
      </c>
      <c r="R28" s="2">
        <v>193.11</v>
      </c>
    </row>
    <row r="29" spans="1:18">
      <c r="A29" s="2" t="s">
        <v>114</v>
      </c>
      <c r="B29" s="2">
        <v>65.2</v>
      </c>
      <c r="C29" s="30">
        <v>69</v>
      </c>
      <c r="D29" s="2" t="s">
        <v>20</v>
      </c>
      <c r="E29" s="3">
        <v>1991</v>
      </c>
      <c r="F29" s="23" t="s">
        <v>45</v>
      </c>
      <c r="G29" s="2">
        <v>50</v>
      </c>
      <c r="H29" s="2">
        <v>55</v>
      </c>
      <c r="I29" s="2">
        <v>57</v>
      </c>
      <c r="J29" s="32">
        <v>57</v>
      </c>
      <c r="K29" s="2">
        <v>60</v>
      </c>
      <c r="L29" s="2">
        <v>65</v>
      </c>
      <c r="M29" s="2">
        <v>67</v>
      </c>
      <c r="N29" s="32">
        <v>67</v>
      </c>
      <c r="O29" s="33">
        <f t="shared" si="0"/>
        <v>124</v>
      </c>
      <c r="P29" s="2">
        <v>2</v>
      </c>
      <c r="Q29" s="2">
        <v>4</v>
      </c>
      <c r="R29" s="2">
        <v>16.14</v>
      </c>
    </row>
    <row r="30" spans="1:18">
      <c r="A30" s="2" t="s">
        <v>114</v>
      </c>
      <c r="B30" s="2">
        <v>69.8</v>
      </c>
      <c r="C30" s="36">
        <v>75</v>
      </c>
      <c r="D30" s="2" t="s">
        <v>74</v>
      </c>
      <c r="E30" s="3">
        <v>1988</v>
      </c>
      <c r="F30" s="23" t="s">
        <v>45</v>
      </c>
      <c r="G30" s="2" t="s">
        <v>52</v>
      </c>
      <c r="H30" s="2">
        <v>50</v>
      </c>
      <c r="I30" s="2">
        <v>55</v>
      </c>
      <c r="J30" s="32">
        <v>55</v>
      </c>
      <c r="K30" s="2">
        <v>65</v>
      </c>
      <c r="L30" s="2">
        <v>70</v>
      </c>
      <c r="M30" s="2" t="s">
        <v>136</v>
      </c>
      <c r="N30" s="32">
        <v>70</v>
      </c>
      <c r="O30" s="33">
        <f t="shared" si="0"/>
        <v>125</v>
      </c>
      <c r="P30" s="2">
        <v>2</v>
      </c>
      <c r="Q30" s="2">
        <v>4</v>
      </c>
      <c r="R30" s="2">
        <v>155.79</v>
      </c>
    </row>
    <row r="31" spans="1:18">
      <c r="A31" s="2" t="s">
        <v>111</v>
      </c>
      <c r="B31" s="2">
        <v>74.400000000000006</v>
      </c>
      <c r="C31" s="36">
        <v>75</v>
      </c>
      <c r="D31" s="2" t="s">
        <v>75</v>
      </c>
      <c r="E31" s="3">
        <v>1976</v>
      </c>
      <c r="F31" s="34" t="s">
        <v>89</v>
      </c>
      <c r="G31" s="2">
        <v>37</v>
      </c>
      <c r="H31" s="2">
        <v>39</v>
      </c>
      <c r="I31" s="2" t="s">
        <v>138</v>
      </c>
      <c r="J31" s="32">
        <v>39</v>
      </c>
      <c r="K31" s="2">
        <v>55</v>
      </c>
      <c r="L31" s="2" t="s">
        <v>125</v>
      </c>
      <c r="M31" s="2" t="s">
        <v>125</v>
      </c>
      <c r="N31" s="32">
        <v>55</v>
      </c>
      <c r="O31" s="33">
        <f t="shared" si="0"/>
        <v>94</v>
      </c>
      <c r="P31" s="2">
        <v>3</v>
      </c>
      <c r="Q31" s="2">
        <v>3</v>
      </c>
      <c r="R31" s="2">
        <v>113.04</v>
      </c>
    </row>
    <row r="32" spans="1:18">
      <c r="A32" s="6" t="s">
        <v>111</v>
      </c>
      <c r="B32" s="2">
        <v>69</v>
      </c>
      <c r="C32" s="36">
        <v>75</v>
      </c>
      <c r="D32" s="6" t="s">
        <v>76</v>
      </c>
      <c r="E32" s="7">
        <v>1980</v>
      </c>
      <c r="F32" s="7" t="s">
        <v>47</v>
      </c>
      <c r="G32" s="2" t="s">
        <v>125</v>
      </c>
      <c r="H32" s="2" t="s">
        <v>125</v>
      </c>
      <c r="I32" s="2">
        <v>57</v>
      </c>
      <c r="J32" s="32">
        <v>57</v>
      </c>
      <c r="K32" s="2">
        <v>75</v>
      </c>
      <c r="L32" s="2">
        <v>80</v>
      </c>
      <c r="M32" s="2" t="s">
        <v>139</v>
      </c>
      <c r="N32" s="32">
        <v>80</v>
      </c>
      <c r="O32" s="33">
        <f t="shared" si="0"/>
        <v>137</v>
      </c>
      <c r="P32" s="2">
        <v>1</v>
      </c>
      <c r="Q32" s="2">
        <v>6</v>
      </c>
      <c r="R32" s="2">
        <v>171.92</v>
      </c>
    </row>
    <row r="33" spans="1:18">
      <c r="A33" s="2" t="s">
        <v>114</v>
      </c>
      <c r="B33" s="2">
        <v>79</v>
      </c>
      <c r="C33" s="36" t="s">
        <v>6</v>
      </c>
      <c r="D33" s="2" t="s">
        <v>77</v>
      </c>
      <c r="E33" s="3">
        <v>1983</v>
      </c>
      <c r="F33" s="37" t="s">
        <v>45</v>
      </c>
      <c r="G33" s="2">
        <v>47</v>
      </c>
      <c r="H33" s="2">
        <v>50</v>
      </c>
      <c r="I33" s="2" t="s">
        <v>50</v>
      </c>
      <c r="J33" s="32">
        <v>50</v>
      </c>
      <c r="K33" s="2">
        <v>65</v>
      </c>
      <c r="L33" s="2">
        <v>70</v>
      </c>
      <c r="M33" s="2">
        <v>75</v>
      </c>
      <c r="N33" s="32">
        <v>75</v>
      </c>
      <c r="O33" s="33">
        <f t="shared" si="0"/>
        <v>125</v>
      </c>
      <c r="P33" s="2">
        <v>4</v>
      </c>
      <c r="Q33" s="2">
        <v>2</v>
      </c>
      <c r="R33" s="2">
        <v>145.76</v>
      </c>
    </row>
    <row r="34" spans="1:18">
      <c r="A34" s="2" t="s">
        <v>114</v>
      </c>
      <c r="B34" s="2">
        <v>86.7</v>
      </c>
      <c r="C34" s="36" t="s">
        <v>6</v>
      </c>
      <c r="D34" s="2" t="s">
        <v>78</v>
      </c>
      <c r="E34" s="3">
        <v>1992</v>
      </c>
      <c r="F34" s="38" t="s">
        <v>93</v>
      </c>
      <c r="G34" s="2">
        <v>58</v>
      </c>
      <c r="H34" s="2">
        <v>61</v>
      </c>
      <c r="I34" s="6">
        <v>64</v>
      </c>
      <c r="J34" s="32">
        <v>64</v>
      </c>
      <c r="K34" s="2">
        <v>80</v>
      </c>
      <c r="L34" s="2">
        <v>83</v>
      </c>
      <c r="M34" s="2">
        <v>86</v>
      </c>
      <c r="N34" s="32">
        <v>86</v>
      </c>
      <c r="O34" s="33">
        <f t="shared" si="0"/>
        <v>150</v>
      </c>
      <c r="P34" s="2">
        <v>3</v>
      </c>
      <c r="Q34" s="2">
        <v>3</v>
      </c>
      <c r="R34" s="2">
        <v>167.69</v>
      </c>
    </row>
    <row r="35" spans="1:18">
      <c r="A35" s="6" t="s">
        <v>114</v>
      </c>
      <c r="B35" s="2">
        <v>83.6</v>
      </c>
      <c r="C35" s="36" t="s">
        <v>6</v>
      </c>
      <c r="D35" s="6" t="s">
        <v>79</v>
      </c>
      <c r="E35" s="7">
        <v>1991</v>
      </c>
      <c r="F35" s="38" t="s">
        <v>93</v>
      </c>
      <c r="G35" s="2" t="s">
        <v>52</v>
      </c>
      <c r="H35" s="2">
        <v>50</v>
      </c>
      <c r="I35" s="2">
        <v>52</v>
      </c>
      <c r="J35" s="32">
        <v>52</v>
      </c>
      <c r="K35" s="2">
        <v>57</v>
      </c>
      <c r="L35" s="2">
        <v>62</v>
      </c>
      <c r="M35" s="2">
        <v>66</v>
      </c>
      <c r="N35" s="32">
        <v>66</v>
      </c>
      <c r="O35" s="33">
        <f t="shared" si="0"/>
        <v>118</v>
      </c>
      <c r="P35" s="2">
        <v>5</v>
      </c>
      <c r="Q35" s="2">
        <v>1</v>
      </c>
      <c r="R35" s="2">
        <v>134.01</v>
      </c>
    </row>
    <row r="36" spans="1:18">
      <c r="A36" s="2" t="s">
        <v>111</v>
      </c>
      <c r="B36" s="2">
        <v>112.6</v>
      </c>
      <c r="C36" s="36" t="s">
        <v>6</v>
      </c>
      <c r="D36" s="2" t="s">
        <v>80</v>
      </c>
      <c r="E36" s="3">
        <v>1976</v>
      </c>
      <c r="F36" s="39" t="s">
        <v>94</v>
      </c>
      <c r="G36" s="2">
        <v>65</v>
      </c>
      <c r="H36" s="2">
        <v>69</v>
      </c>
      <c r="I36" s="2" t="s">
        <v>136</v>
      </c>
      <c r="J36" s="32">
        <v>69</v>
      </c>
      <c r="K36" s="2">
        <v>85</v>
      </c>
      <c r="L36" s="2">
        <v>89</v>
      </c>
      <c r="M36" s="2">
        <v>92</v>
      </c>
      <c r="N36" s="32">
        <v>92</v>
      </c>
      <c r="O36" s="33">
        <f t="shared" si="0"/>
        <v>161</v>
      </c>
      <c r="P36" s="2">
        <v>1</v>
      </c>
      <c r="Q36" s="2">
        <v>6</v>
      </c>
      <c r="R36" s="2">
        <v>165.76</v>
      </c>
    </row>
    <row r="37" spans="1:18">
      <c r="A37" s="2" t="s">
        <v>114</v>
      </c>
      <c r="B37" s="2">
        <v>101.3</v>
      </c>
      <c r="C37" s="36" t="s">
        <v>6</v>
      </c>
      <c r="D37" s="2" t="s">
        <v>81</v>
      </c>
      <c r="E37" s="3">
        <v>1988</v>
      </c>
      <c r="F37" s="3" t="s">
        <v>95</v>
      </c>
      <c r="G37" s="2" t="s">
        <v>140</v>
      </c>
      <c r="H37" s="2">
        <v>37</v>
      </c>
      <c r="I37" s="2">
        <v>42</v>
      </c>
      <c r="J37" s="32">
        <v>42</v>
      </c>
      <c r="K37" s="2">
        <v>50</v>
      </c>
      <c r="L37" s="2">
        <v>55</v>
      </c>
      <c r="M37" s="2" t="s">
        <v>126</v>
      </c>
      <c r="N37" s="32">
        <v>55</v>
      </c>
      <c r="O37" s="33">
        <f t="shared" si="0"/>
        <v>97</v>
      </c>
      <c r="P37" s="2">
        <v>6</v>
      </c>
      <c r="Q37" s="2">
        <v>0</v>
      </c>
      <c r="R37" s="2">
        <v>102.59</v>
      </c>
    </row>
    <row r="38" spans="1:18">
      <c r="A38" s="2" t="s">
        <v>114</v>
      </c>
      <c r="B38" s="2">
        <v>92.4</v>
      </c>
      <c r="C38" s="36" t="s">
        <v>6</v>
      </c>
      <c r="D38" s="2" t="s">
        <v>82</v>
      </c>
      <c r="E38" s="3">
        <v>1991</v>
      </c>
      <c r="F38" s="40" t="s">
        <v>96</v>
      </c>
      <c r="G38" s="2" t="s">
        <v>141</v>
      </c>
      <c r="H38" s="2">
        <v>71</v>
      </c>
      <c r="I38" s="2" t="s">
        <v>142</v>
      </c>
      <c r="J38" s="32">
        <v>71</v>
      </c>
      <c r="K38" s="2">
        <v>86</v>
      </c>
      <c r="L38" s="2">
        <v>89</v>
      </c>
      <c r="M38" s="2" t="s">
        <v>143</v>
      </c>
      <c r="N38" s="32">
        <v>89</v>
      </c>
      <c r="O38" s="33">
        <f t="shared" si="0"/>
        <v>160</v>
      </c>
      <c r="P38" s="2">
        <v>2</v>
      </c>
      <c r="Q38" s="2">
        <v>4</v>
      </c>
      <c r="R38" s="2">
        <v>174.46</v>
      </c>
    </row>
    <row r="39" spans="1:18">
      <c r="A39" s="58"/>
      <c r="B39" s="58"/>
      <c r="C39" s="58"/>
      <c r="D39" s="58"/>
      <c r="E39" s="59"/>
      <c r="F39" s="60"/>
      <c r="G39" s="58"/>
      <c r="H39" s="58"/>
      <c r="I39" s="58"/>
      <c r="J39" s="58"/>
      <c r="K39" s="58"/>
      <c r="L39" s="58"/>
      <c r="M39" s="58"/>
      <c r="N39" s="58"/>
      <c r="O39" s="61">
        <f t="shared" si="0"/>
        <v>0</v>
      </c>
      <c r="P39" s="58"/>
      <c r="Q39" s="58"/>
      <c r="R39" s="58"/>
    </row>
    <row r="40" spans="1:18">
      <c r="A40" s="4" t="s">
        <v>114</v>
      </c>
      <c r="B40" s="4">
        <v>55.9</v>
      </c>
      <c r="C40" s="42">
        <v>56</v>
      </c>
      <c r="D40" s="4" t="s">
        <v>39</v>
      </c>
      <c r="E40" s="5">
        <v>1993</v>
      </c>
      <c r="F40" s="43" t="s">
        <v>45</v>
      </c>
      <c r="G40" s="4">
        <v>70</v>
      </c>
      <c r="H40" s="4">
        <v>75</v>
      </c>
      <c r="I40" s="4" t="s">
        <v>25</v>
      </c>
      <c r="J40" s="27">
        <v>75</v>
      </c>
      <c r="K40" s="27">
        <v>90</v>
      </c>
      <c r="L40" s="27">
        <v>100</v>
      </c>
      <c r="M40" s="27">
        <v>102</v>
      </c>
      <c r="N40" s="27">
        <v>102</v>
      </c>
      <c r="O40" s="27">
        <f>IF(AND(N40&gt;0, J40&gt;0),N40+J40,0)</f>
        <v>177</v>
      </c>
      <c r="P40" s="4">
        <v>1</v>
      </c>
      <c r="Q40" s="4">
        <v>6</v>
      </c>
      <c r="R40" s="4">
        <v>276.64</v>
      </c>
    </row>
    <row r="41" spans="1:18">
      <c r="A41" s="6" t="s">
        <v>114</v>
      </c>
      <c r="B41" s="6">
        <v>61.7</v>
      </c>
      <c r="C41" s="36">
        <v>62</v>
      </c>
      <c r="D41" s="6" t="s">
        <v>144</v>
      </c>
      <c r="E41" s="7">
        <v>1984</v>
      </c>
      <c r="F41" s="44" t="s">
        <v>145</v>
      </c>
      <c r="G41" s="4" t="s">
        <v>22</v>
      </c>
      <c r="H41" s="2" t="s">
        <v>22</v>
      </c>
      <c r="I41" s="2">
        <v>76</v>
      </c>
      <c r="J41" s="26">
        <v>76</v>
      </c>
      <c r="K41" s="26" t="s">
        <v>27</v>
      </c>
      <c r="L41" s="26" t="s">
        <v>27</v>
      </c>
      <c r="M41" s="26">
        <v>95</v>
      </c>
      <c r="N41" s="26">
        <v>95</v>
      </c>
      <c r="O41" s="27">
        <f t="shared" ref="O41:O82" si="1">IF(AND(N41&gt;0, J41&gt;0),N41+J41,0)</f>
        <v>171</v>
      </c>
      <c r="P41" s="2">
        <v>1</v>
      </c>
      <c r="Q41" s="2">
        <v>6</v>
      </c>
      <c r="R41" s="2">
        <v>248.17</v>
      </c>
    </row>
    <row r="42" spans="1:18">
      <c r="A42" s="2" t="s">
        <v>131</v>
      </c>
      <c r="B42" s="2">
        <v>61.4</v>
      </c>
      <c r="C42" s="36">
        <v>62</v>
      </c>
      <c r="D42" s="2" t="s">
        <v>146</v>
      </c>
      <c r="E42" s="3">
        <v>1999</v>
      </c>
      <c r="F42" s="35" t="s">
        <v>92</v>
      </c>
      <c r="G42" s="2">
        <v>62</v>
      </c>
      <c r="H42" s="2">
        <v>65</v>
      </c>
      <c r="I42" s="2">
        <v>70</v>
      </c>
      <c r="J42" s="26">
        <v>70</v>
      </c>
      <c r="K42" s="26">
        <v>80</v>
      </c>
      <c r="L42" s="26">
        <v>83</v>
      </c>
      <c r="M42" s="26">
        <v>86</v>
      </c>
      <c r="N42" s="26">
        <v>86</v>
      </c>
      <c r="O42" s="27">
        <f t="shared" si="1"/>
        <v>156</v>
      </c>
      <c r="P42" s="2">
        <v>3</v>
      </c>
      <c r="Q42" s="2">
        <v>3</v>
      </c>
      <c r="R42" s="2">
        <v>259.64999999999998</v>
      </c>
    </row>
    <row r="43" spans="1:18">
      <c r="A43" s="2" t="s">
        <v>114</v>
      </c>
      <c r="B43" s="2">
        <v>60.2</v>
      </c>
      <c r="C43" s="36">
        <v>62</v>
      </c>
      <c r="D43" s="2" t="s">
        <v>147</v>
      </c>
      <c r="E43" s="3">
        <v>1991</v>
      </c>
      <c r="F43" s="38" t="s">
        <v>93</v>
      </c>
      <c r="G43" s="2">
        <v>65</v>
      </c>
      <c r="H43" s="2">
        <v>70</v>
      </c>
      <c r="I43" s="2">
        <v>73</v>
      </c>
      <c r="J43" s="26">
        <v>73</v>
      </c>
      <c r="K43" s="26" t="s">
        <v>148</v>
      </c>
      <c r="L43" s="26" t="s">
        <v>148</v>
      </c>
      <c r="M43" s="26">
        <v>94</v>
      </c>
      <c r="N43" s="26">
        <v>94</v>
      </c>
      <c r="O43" s="27">
        <f t="shared" si="1"/>
        <v>167</v>
      </c>
      <c r="P43" s="2">
        <v>2</v>
      </c>
      <c r="Q43" s="2">
        <v>4</v>
      </c>
      <c r="R43" s="2">
        <v>246.73</v>
      </c>
    </row>
    <row r="44" spans="1:18">
      <c r="A44" s="6" t="s">
        <v>114</v>
      </c>
      <c r="B44" s="6">
        <v>68.8</v>
      </c>
      <c r="C44" s="36">
        <v>69</v>
      </c>
      <c r="D44" s="6" t="s">
        <v>149</v>
      </c>
      <c r="E44" s="7">
        <v>1989</v>
      </c>
      <c r="F44" s="7" t="s">
        <v>150</v>
      </c>
      <c r="G44" s="6">
        <v>81</v>
      </c>
      <c r="H44" s="6">
        <v>87</v>
      </c>
      <c r="I44" s="6" t="s">
        <v>26</v>
      </c>
      <c r="J44" s="2"/>
      <c r="K44" s="26">
        <v>104</v>
      </c>
      <c r="L44" s="26">
        <v>111</v>
      </c>
      <c r="M44" s="26">
        <v>117</v>
      </c>
      <c r="N44" s="26">
        <v>117</v>
      </c>
      <c r="O44" s="27">
        <f>IF(AND(N44&gt;0, K66&gt;0),N44+K66,0)</f>
        <v>232</v>
      </c>
      <c r="P44" s="2">
        <v>5</v>
      </c>
      <c r="Q44" s="2">
        <v>1</v>
      </c>
      <c r="R44" s="2">
        <v>274.94</v>
      </c>
    </row>
    <row r="45" spans="1:18">
      <c r="A45" s="2" t="s">
        <v>114</v>
      </c>
      <c r="B45" s="2">
        <v>69</v>
      </c>
      <c r="C45" s="36">
        <v>69</v>
      </c>
      <c r="D45" s="2" t="s">
        <v>12</v>
      </c>
      <c r="E45" s="3">
        <v>1988</v>
      </c>
      <c r="F45" s="3" t="s">
        <v>46</v>
      </c>
      <c r="G45" s="2">
        <v>105</v>
      </c>
      <c r="H45" s="2" t="s">
        <v>151</v>
      </c>
      <c r="I45" s="2" t="s">
        <v>152</v>
      </c>
      <c r="J45" s="26">
        <v>105</v>
      </c>
      <c r="K45" s="26">
        <v>115</v>
      </c>
      <c r="L45" s="26">
        <v>117</v>
      </c>
      <c r="M45" s="26" t="s">
        <v>153</v>
      </c>
      <c r="N45" s="26">
        <v>117</v>
      </c>
      <c r="O45" s="27">
        <f t="shared" si="1"/>
        <v>222</v>
      </c>
      <c r="P45" s="2">
        <v>4</v>
      </c>
      <c r="Q45" s="2">
        <v>2</v>
      </c>
      <c r="R45" s="2">
        <v>298.64999999999998</v>
      </c>
    </row>
    <row r="46" spans="1:18">
      <c r="A46" s="2" t="s">
        <v>114</v>
      </c>
      <c r="B46" s="2">
        <v>68.400000000000006</v>
      </c>
      <c r="C46" s="36">
        <v>69</v>
      </c>
      <c r="D46" s="2" t="s">
        <v>154</v>
      </c>
      <c r="E46" s="3">
        <v>1992</v>
      </c>
      <c r="F46" s="3" t="s">
        <v>155</v>
      </c>
      <c r="G46" s="2" t="s">
        <v>23</v>
      </c>
      <c r="H46" s="2">
        <v>84</v>
      </c>
      <c r="I46" s="2" t="s">
        <v>156</v>
      </c>
      <c r="J46" s="26">
        <v>84</v>
      </c>
      <c r="K46" s="26" t="s">
        <v>26</v>
      </c>
      <c r="L46" s="26" t="s">
        <v>26</v>
      </c>
      <c r="M46" s="26" t="s">
        <v>27</v>
      </c>
      <c r="N46" s="26" t="s">
        <v>11</v>
      </c>
      <c r="O46" s="27" t="s">
        <v>11</v>
      </c>
      <c r="P46" s="2" t="s">
        <v>11</v>
      </c>
      <c r="Q46" s="2" t="s">
        <v>11</v>
      </c>
      <c r="R46" s="2" t="s">
        <v>11</v>
      </c>
    </row>
    <row r="47" spans="1:18">
      <c r="A47" s="2" t="s">
        <v>114</v>
      </c>
      <c r="B47" s="2">
        <v>67.2</v>
      </c>
      <c r="C47" s="36">
        <v>69</v>
      </c>
      <c r="D47" s="2" t="s">
        <v>157</v>
      </c>
      <c r="E47" s="3">
        <v>1988</v>
      </c>
      <c r="F47" s="23" t="s">
        <v>45</v>
      </c>
      <c r="G47" s="2">
        <v>80</v>
      </c>
      <c r="H47" s="2" t="s">
        <v>23</v>
      </c>
      <c r="I47" s="2" t="s">
        <v>23</v>
      </c>
      <c r="J47" s="26">
        <v>80</v>
      </c>
      <c r="K47" s="26">
        <v>105</v>
      </c>
      <c r="L47" s="26">
        <v>110</v>
      </c>
      <c r="M47" s="26">
        <v>115</v>
      </c>
      <c r="N47" s="26">
        <v>115</v>
      </c>
      <c r="O47" s="27">
        <f t="shared" si="1"/>
        <v>195</v>
      </c>
      <c r="P47" s="2">
        <v>6</v>
      </c>
      <c r="Q47" s="2">
        <v>0</v>
      </c>
      <c r="R47" s="2">
        <v>266.86</v>
      </c>
    </row>
    <row r="48" spans="1:18">
      <c r="A48" s="2" t="s">
        <v>114</v>
      </c>
      <c r="B48" s="2">
        <v>69</v>
      </c>
      <c r="C48" s="36">
        <v>69</v>
      </c>
      <c r="D48" s="2" t="s">
        <v>40</v>
      </c>
      <c r="E48" s="3">
        <v>1986</v>
      </c>
      <c r="F48" s="23" t="s">
        <v>45</v>
      </c>
      <c r="G48" s="2">
        <v>105</v>
      </c>
      <c r="H48" s="2">
        <v>110</v>
      </c>
      <c r="I48" s="2" t="s">
        <v>152</v>
      </c>
      <c r="J48" s="26">
        <v>110</v>
      </c>
      <c r="K48" s="26">
        <v>125</v>
      </c>
      <c r="L48" s="26">
        <v>132</v>
      </c>
      <c r="M48" s="26">
        <v>138</v>
      </c>
      <c r="N48" s="26">
        <v>138</v>
      </c>
      <c r="O48" s="27">
        <f t="shared" si="1"/>
        <v>248</v>
      </c>
      <c r="P48" s="2">
        <v>3</v>
      </c>
      <c r="Q48" s="2">
        <v>3</v>
      </c>
      <c r="R48" s="2">
        <v>333.62</v>
      </c>
    </row>
    <row r="49" spans="1:18">
      <c r="A49" s="26" t="s">
        <v>114</v>
      </c>
      <c r="B49" s="26">
        <v>68.900000000000006</v>
      </c>
      <c r="C49" s="36">
        <v>69</v>
      </c>
      <c r="D49" s="26" t="s">
        <v>158</v>
      </c>
      <c r="E49" s="41">
        <v>1987</v>
      </c>
      <c r="F49" s="23" t="s">
        <v>45</v>
      </c>
      <c r="G49" s="2" t="s">
        <v>159</v>
      </c>
      <c r="H49" s="2">
        <v>80</v>
      </c>
      <c r="I49" s="2">
        <v>84</v>
      </c>
      <c r="J49" s="26">
        <v>84</v>
      </c>
      <c r="K49" s="26">
        <v>100</v>
      </c>
      <c r="L49" s="26" t="s">
        <v>160</v>
      </c>
      <c r="M49" s="26">
        <v>107</v>
      </c>
      <c r="N49" s="26">
        <v>107</v>
      </c>
      <c r="O49" s="27">
        <f>IF(AND(N49&gt;0, J49&gt;0),N49+J49,0)</f>
        <v>191</v>
      </c>
      <c r="P49" s="2">
        <v>7</v>
      </c>
      <c r="Q49" s="2">
        <v>0</v>
      </c>
      <c r="R49" s="2">
        <v>257.18</v>
      </c>
    </row>
    <row r="50" spans="1:18">
      <c r="A50" s="6" t="s">
        <v>114</v>
      </c>
      <c r="B50" s="6">
        <v>68.599999999999994</v>
      </c>
      <c r="C50" s="36">
        <v>69</v>
      </c>
      <c r="D50" s="6" t="s">
        <v>161</v>
      </c>
      <c r="E50" s="7">
        <v>1986</v>
      </c>
      <c r="F50" s="39" t="s">
        <v>94</v>
      </c>
      <c r="G50" s="2">
        <v>118</v>
      </c>
      <c r="H50" s="2">
        <v>123</v>
      </c>
      <c r="I50" s="6" t="s">
        <v>162</v>
      </c>
      <c r="J50" s="26">
        <v>123</v>
      </c>
      <c r="K50" s="26" t="s">
        <v>163</v>
      </c>
      <c r="L50" s="26">
        <v>135</v>
      </c>
      <c r="M50" s="26">
        <v>140</v>
      </c>
      <c r="N50" s="26">
        <v>140</v>
      </c>
      <c r="O50" s="27">
        <f t="shared" si="1"/>
        <v>263</v>
      </c>
      <c r="P50" s="2">
        <v>2</v>
      </c>
      <c r="Q50" s="2">
        <v>4</v>
      </c>
      <c r="R50" s="2">
        <v>355.13</v>
      </c>
    </row>
    <row r="51" spans="1:18">
      <c r="A51" s="6" t="s">
        <v>114</v>
      </c>
      <c r="B51" s="6">
        <v>76.400000000000006</v>
      </c>
      <c r="C51" s="21">
        <v>77</v>
      </c>
      <c r="D51" s="6" t="s">
        <v>164</v>
      </c>
      <c r="E51" s="7">
        <v>1991</v>
      </c>
      <c r="F51" s="39" t="s">
        <v>94</v>
      </c>
      <c r="G51" s="2">
        <v>73</v>
      </c>
      <c r="H51" s="2">
        <v>78</v>
      </c>
      <c r="I51" s="2" t="s">
        <v>165</v>
      </c>
      <c r="J51" s="26">
        <v>78</v>
      </c>
      <c r="K51" s="26">
        <v>110</v>
      </c>
      <c r="L51" s="26" t="s">
        <v>166</v>
      </c>
      <c r="M51" s="26" t="s">
        <v>166</v>
      </c>
      <c r="N51" s="26">
        <v>110</v>
      </c>
      <c r="O51" s="27">
        <f t="shared" si="1"/>
        <v>188</v>
      </c>
      <c r="P51" s="2">
        <v>6</v>
      </c>
      <c r="Q51" s="2">
        <v>0</v>
      </c>
      <c r="R51" s="2">
        <v>237.8</v>
      </c>
    </row>
    <row r="52" spans="1:18">
      <c r="A52" s="6" t="s">
        <v>114</v>
      </c>
      <c r="B52" s="6">
        <v>76.400000000000006</v>
      </c>
      <c r="C52" s="21">
        <v>77</v>
      </c>
      <c r="D52" s="6" t="s">
        <v>167</v>
      </c>
      <c r="E52" s="7">
        <v>1984</v>
      </c>
      <c r="F52" s="23" t="s">
        <v>45</v>
      </c>
      <c r="G52" s="2">
        <v>120</v>
      </c>
      <c r="H52" s="2">
        <v>130</v>
      </c>
      <c r="I52" s="2">
        <v>132</v>
      </c>
      <c r="J52" s="26">
        <v>132</v>
      </c>
      <c r="K52" s="26" t="s">
        <v>168</v>
      </c>
      <c r="L52" s="26">
        <v>150</v>
      </c>
      <c r="M52" s="26" t="s">
        <v>169</v>
      </c>
      <c r="N52" s="26">
        <v>150</v>
      </c>
      <c r="O52" s="27">
        <f t="shared" si="1"/>
        <v>282</v>
      </c>
      <c r="P52" s="2">
        <v>1</v>
      </c>
      <c r="Q52" s="2">
        <v>6</v>
      </c>
      <c r="R52" s="2">
        <v>356.7</v>
      </c>
    </row>
    <row r="53" spans="1:18">
      <c r="A53" s="2" t="s">
        <v>114</v>
      </c>
      <c r="B53" s="2">
        <v>72.7</v>
      </c>
      <c r="C53" s="21">
        <v>77</v>
      </c>
      <c r="D53" s="2" t="s">
        <v>38</v>
      </c>
      <c r="E53" s="3">
        <v>1994</v>
      </c>
      <c r="F53" s="3" t="s">
        <v>170</v>
      </c>
      <c r="G53" s="2">
        <v>95</v>
      </c>
      <c r="H53" s="2">
        <v>98</v>
      </c>
      <c r="I53" s="2">
        <v>100</v>
      </c>
      <c r="J53" s="26">
        <v>100</v>
      </c>
      <c r="K53" s="26">
        <v>127</v>
      </c>
      <c r="L53" s="26">
        <v>130</v>
      </c>
      <c r="M53" s="26" t="s">
        <v>171</v>
      </c>
      <c r="N53" s="26">
        <v>130</v>
      </c>
      <c r="O53" s="27">
        <f t="shared" si="1"/>
        <v>230</v>
      </c>
      <c r="P53" s="2">
        <v>4</v>
      </c>
      <c r="Q53" s="2">
        <v>2</v>
      </c>
      <c r="R53" s="2">
        <v>299.52</v>
      </c>
    </row>
    <row r="54" spans="1:18">
      <c r="A54" s="2" t="s">
        <v>114</v>
      </c>
      <c r="B54" s="2">
        <v>76.8</v>
      </c>
      <c r="C54" s="21">
        <v>77</v>
      </c>
      <c r="D54" s="2" t="s">
        <v>172</v>
      </c>
      <c r="E54" s="3">
        <v>1984</v>
      </c>
      <c r="F54" s="3" t="s">
        <v>173</v>
      </c>
      <c r="G54" s="2">
        <v>101</v>
      </c>
      <c r="H54" s="2">
        <v>105</v>
      </c>
      <c r="I54" s="2">
        <v>109</v>
      </c>
      <c r="J54" s="26">
        <v>109</v>
      </c>
      <c r="K54" s="26">
        <v>119</v>
      </c>
      <c r="L54" s="26">
        <v>124</v>
      </c>
      <c r="M54" s="26" t="s">
        <v>174</v>
      </c>
      <c r="N54" s="26">
        <v>124</v>
      </c>
      <c r="O54" s="27">
        <f t="shared" si="1"/>
        <v>233</v>
      </c>
      <c r="P54" s="2">
        <v>3</v>
      </c>
      <c r="Q54" s="2">
        <v>3</v>
      </c>
      <c r="R54" s="2">
        <v>293.85000000000002</v>
      </c>
    </row>
    <row r="55" spans="1:18">
      <c r="A55" s="2" t="s">
        <v>111</v>
      </c>
      <c r="B55" s="2">
        <v>76.5</v>
      </c>
      <c r="C55" s="21">
        <v>77</v>
      </c>
      <c r="D55" s="2" t="s">
        <v>175</v>
      </c>
      <c r="E55" s="3">
        <v>1979</v>
      </c>
      <c r="F55" s="3" t="s">
        <v>176</v>
      </c>
      <c r="G55" s="2">
        <v>72</v>
      </c>
      <c r="H55" s="2" t="s">
        <v>22</v>
      </c>
      <c r="I55" s="2">
        <v>77</v>
      </c>
      <c r="J55" s="26">
        <v>77</v>
      </c>
      <c r="K55" s="26">
        <v>97</v>
      </c>
      <c r="L55" s="26">
        <v>100</v>
      </c>
      <c r="M55" s="26" t="s">
        <v>177</v>
      </c>
      <c r="N55" s="26">
        <v>100</v>
      </c>
      <c r="O55" s="27">
        <f t="shared" si="1"/>
        <v>177</v>
      </c>
      <c r="P55" s="2">
        <v>8</v>
      </c>
      <c r="Q55" s="2">
        <v>0</v>
      </c>
      <c r="R55" s="2">
        <v>223.72</v>
      </c>
    </row>
    <row r="56" spans="1:18">
      <c r="A56" s="2" t="s">
        <v>111</v>
      </c>
      <c r="B56" s="2">
        <v>76.400000000000006</v>
      </c>
      <c r="C56" s="21">
        <v>77</v>
      </c>
      <c r="D56" s="2" t="s">
        <v>178</v>
      </c>
      <c r="E56" s="3">
        <v>1977</v>
      </c>
      <c r="F56" s="23" t="s">
        <v>45</v>
      </c>
      <c r="G56" s="2" t="s">
        <v>24</v>
      </c>
      <c r="H56" s="2">
        <v>100</v>
      </c>
      <c r="I56" s="2" t="s">
        <v>29</v>
      </c>
      <c r="J56" s="26">
        <v>100</v>
      </c>
      <c r="K56" s="26">
        <v>120</v>
      </c>
      <c r="L56" s="26" t="s">
        <v>179</v>
      </c>
      <c r="M56" s="26" t="s">
        <v>179</v>
      </c>
      <c r="N56" s="26">
        <v>120</v>
      </c>
      <c r="O56" s="27">
        <f t="shared" si="1"/>
        <v>220</v>
      </c>
      <c r="P56" s="2">
        <v>5</v>
      </c>
      <c r="Q56" s="2">
        <v>1</v>
      </c>
      <c r="R56" s="2">
        <v>278.27999999999997</v>
      </c>
    </row>
    <row r="57" spans="1:18">
      <c r="A57" s="2" t="s">
        <v>109</v>
      </c>
      <c r="B57" s="2">
        <v>76.400000000000006</v>
      </c>
      <c r="C57" s="21">
        <v>77</v>
      </c>
      <c r="D57" s="2" t="s">
        <v>180</v>
      </c>
      <c r="E57" s="3">
        <v>1994</v>
      </c>
      <c r="F57" s="44" t="s">
        <v>145</v>
      </c>
      <c r="G57" s="2" t="s">
        <v>181</v>
      </c>
      <c r="H57" s="2" t="s">
        <v>181</v>
      </c>
      <c r="I57" s="2" t="s">
        <v>181</v>
      </c>
      <c r="J57" s="26"/>
      <c r="K57" s="26">
        <v>120</v>
      </c>
      <c r="L57" s="26">
        <v>125</v>
      </c>
      <c r="M57" s="26" t="s">
        <v>163</v>
      </c>
      <c r="N57" s="26">
        <v>125</v>
      </c>
      <c r="O57" s="27">
        <f t="shared" si="1"/>
        <v>0</v>
      </c>
      <c r="P57" s="2" t="s">
        <v>11</v>
      </c>
      <c r="Q57" s="2" t="s">
        <v>11</v>
      </c>
      <c r="R57" s="2" t="s">
        <v>11</v>
      </c>
    </row>
    <row r="58" spans="1:18">
      <c r="A58" s="6" t="s">
        <v>109</v>
      </c>
      <c r="B58" s="6">
        <v>76.599999999999994</v>
      </c>
      <c r="C58" s="21">
        <v>77</v>
      </c>
      <c r="D58" s="6" t="s">
        <v>9</v>
      </c>
      <c r="E58" s="7">
        <v>1996</v>
      </c>
      <c r="F58" s="24" t="s">
        <v>85</v>
      </c>
      <c r="G58" s="2">
        <v>105</v>
      </c>
      <c r="H58" s="2">
        <v>110</v>
      </c>
      <c r="I58" s="2" t="s">
        <v>166</v>
      </c>
      <c r="J58" s="26">
        <v>110</v>
      </c>
      <c r="K58" s="26">
        <v>127</v>
      </c>
      <c r="L58" s="26">
        <v>135</v>
      </c>
      <c r="M58" s="26" t="s">
        <v>182</v>
      </c>
      <c r="N58" s="26">
        <v>135</v>
      </c>
      <c r="O58" s="27">
        <f t="shared" si="1"/>
        <v>245</v>
      </c>
      <c r="P58" s="2">
        <v>2</v>
      </c>
      <c r="Q58" s="2">
        <v>4</v>
      </c>
      <c r="R58" s="2">
        <v>309.44</v>
      </c>
    </row>
    <row r="59" spans="1:18">
      <c r="A59" s="9" t="s">
        <v>131</v>
      </c>
      <c r="B59" s="9">
        <v>76.099999999999994</v>
      </c>
      <c r="C59" s="45">
        <v>77</v>
      </c>
      <c r="D59" s="9" t="s">
        <v>49</v>
      </c>
      <c r="E59" s="46">
        <v>2000</v>
      </c>
      <c r="F59" s="47" t="s">
        <v>96</v>
      </c>
      <c r="G59" s="2">
        <v>76</v>
      </c>
      <c r="H59" s="2" t="s">
        <v>159</v>
      </c>
      <c r="I59" s="2">
        <v>80</v>
      </c>
      <c r="J59" s="26">
        <v>80</v>
      </c>
      <c r="K59" s="26">
        <v>102</v>
      </c>
      <c r="L59" s="26" t="s">
        <v>29</v>
      </c>
      <c r="M59" s="26" t="s">
        <v>160</v>
      </c>
      <c r="N59" s="26">
        <v>102</v>
      </c>
      <c r="O59" s="27">
        <f t="shared" si="1"/>
        <v>182</v>
      </c>
      <c r="P59" s="2">
        <v>7</v>
      </c>
      <c r="Q59" s="2">
        <v>0</v>
      </c>
      <c r="R59" s="2">
        <v>230.73</v>
      </c>
    </row>
    <row r="60" spans="1:18">
      <c r="A60" s="2" t="s">
        <v>114</v>
      </c>
      <c r="B60" s="2">
        <v>83.7</v>
      </c>
      <c r="C60" s="48">
        <v>85</v>
      </c>
      <c r="D60" s="2" t="s">
        <v>183</v>
      </c>
      <c r="E60" s="3">
        <v>1987</v>
      </c>
      <c r="F60" s="7" t="s">
        <v>47</v>
      </c>
      <c r="G60" s="2" t="s">
        <v>27</v>
      </c>
      <c r="H60" s="2">
        <v>95</v>
      </c>
      <c r="I60" s="2">
        <v>100</v>
      </c>
      <c r="J60" s="32">
        <v>100</v>
      </c>
      <c r="K60" s="2">
        <v>120</v>
      </c>
      <c r="L60" s="2">
        <v>125</v>
      </c>
      <c r="M60" s="2" t="s">
        <v>163</v>
      </c>
      <c r="N60" s="32">
        <v>125</v>
      </c>
      <c r="O60" s="33">
        <f t="shared" si="1"/>
        <v>225</v>
      </c>
      <c r="P60" s="2">
        <v>3</v>
      </c>
      <c r="Q60" s="2">
        <v>3</v>
      </c>
      <c r="R60" s="2">
        <v>270.97000000000003</v>
      </c>
    </row>
    <row r="61" spans="1:18">
      <c r="A61" s="6" t="s">
        <v>114</v>
      </c>
      <c r="B61" s="6">
        <v>88.1</v>
      </c>
      <c r="C61" s="49">
        <v>94</v>
      </c>
      <c r="D61" s="6" t="s">
        <v>184</v>
      </c>
      <c r="E61" s="7">
        <v>1992</v>
      </c>
      <c r="F61" s="7" t="s">
        <v>185</v>
      </c>
      <c r="G61" s="6">
        <v>132</v>
      </c>
      <c r="H61" s="6">
        <v>139</v>
      </c>
      <c r="I61" s="6">
        <v>145</v>
      </c>
      <c r="J61" s="32">
        <v>145</v>
      </c>
      <c r="K61" s="2">
        <v>175</v>
      </c>
      <c r="L61" s="2">
        <v>180</v>
      </c>
      <c r="M61" s="2" t="s">
        <v>186</v>
      </c>
      <c r="N61" s="32">
        <v>180</v>
      </c>
      <c r="O61" s="33">
        <f t="shared" si="1"/>
        <v>325</v>
      </c>
      <c r="P61" s="2">
        <v>1</v>
      </c>
      <c r="Q61" s="2">
        <v>6</v>
      </c>
      <c r="R61" s="2">
        <v>381.72</v>
      </c>
    </row>
    <row r="62" spans="1:18">
      <c r="A62" s="2" t="s">
        <v>114</v>
      </c>
      <c r="B62" s="2">
        <v>84.8</v>
      </c>
      <c r="C62" s="48">
        <v>85</v>
      </c>
      <c r="D62" s="2" t="s">
        <v>7</v>
      </c>
      <c r="E62" s="3">
        <v>1994</v>
      </c>
      <c r="F62" s="3" t="s">
        <v>187</v>
      </c>
      <c r="G62" s="2">
        <v>110</v>
      </c>
      <c r="H62" s="2" t="s">
        <v>166</v>
      </c>
      <c r="I62" s="2" t="s">
        <v>166</v>
      </c>
      <c r="J62" s="32">
        <v>110</v>
      </c>
      <c r="K62" s="2">
        <v>145</v>
      </c>
      <c r="L62" s="2">
        <v>150</v>
      </c>
      <c r="M62" s="2" t="s">
        <v>188</v>
      </c>
      <c r="N62" s="32">
        <v>150</v>
      </c>
      <c r="O62" s="33">
        <f t="shared" si="1"/>
        <v>260</v>
      </c>
      <c r="P62" s="2">
        <v>1</v>
      </c>
      <c r="Q62" s="2">
        <v>6</v>
      </c>
      <c r="R62" s="2">
        <v>311.07</v>
      </c>
    </row>
    <row r="63" spans="1:18">
      <c r="A63" s="50" t="s">
        <v>114</v>
      </c>
      <c r="B63" s="50">
        <v>88</v>
      </c>
      <c r="C63" s="49">
        <v>94</v>
      </c>
      <c r="D63" s="2" t="s">
        <v>41</v>
      </c>
      <c r="E63" s="3">
        <v>1993</v>
      </c>
      <c r="F63" s="3" t="s">
        <v>189</v>
      </c>
      <c r="G63" s="2">
        <v>105</v>
      </c>
      <c r="H63" s="2" t="s">
        <v>190</v>
      </c>
      <c r="I63" s="2">
        <v>110</v>
      </c>
      <c r="J63" s="32">
        <v>110</v>
      </c>
      <c r="K63" s="2" t="s">
        <v>33</v>
      </c>
      <c r="L63" s="2">
        <v>145</v>
      </c>
      <c r="M63" s="2">
        <v>150</v>
      </c>
      <c r="N63" s="32">
        <v>150</v>
      </c>
      <c r="O63" s="33">
        <f t="shared" si="1"/>
        <v>260</v>
      </c>
      <c r="P63" s="2">
        <v>3</v>
      </c>
      <c r="Q63" s="2">
        <v>3</v>
      </c>
      <c r="R63" s="2">
        <v>305.54000000000002</v>
      </c>
    </row>
    <row r="64" spans="1:18">
      <c r="A64" s="2" t="s">
        <v>114</v>
      </c>
      <c r="B64" s="2">
        <v>83.9</v>
      </c>
      <c r="C64" s="48">
        <v>85</v>
      </c>
      <c r="D64" s="2" t="s">
        <v>191</v>
      </c>
      <c r="E64" s="3">
        <v>1987</v>
      </c>
      <c r="F64" s="51" t="s">
        <v>90</v>
      </c>
      <c r="G64" s="6">
        <v>80</v>
      </c>
      <c r="H64" s="6" t="s">
        <v>192</v>
      </c>
      <c r="I64" s="6" t="s">
        <v>193</v>
      </c>
      <c r="J64" s="32">
        <v>80</v>
      </c>
      <c r="K64" s="2">
        <v>105</v>
      </c>
      <c r="L64" s="2">
        <v>111</v>
      </c>
      <c r="M64" s="2" t="s">
        <v>194</v>
      </c>
      <c r="N64" s="32">
        <v>111</v>
      </c>
      <c r="O64" s="33">
        <f t="shared" si="1"/>
        <v>191</v>
      </c>
      <c r="P64" s="2">
        <v>5</v>
      </c>
      <c r="Q64" s="2">
        <v>1</v>
      </c>
      <c r="R64" s="2">
        <v>229.74</v>
      </c>
    </row>
    <row r="65" spans="1:18">
      <c r="A65" s="2" t="s">
        <v>114</v>
      </c>
      <c r="B65" s="2">
        <v>84.1</v>
      </c>
      <c r="C65" s="48">
        <v>85</v>
      </c>
      <c r="D65" s="2" t="s">
        <v>195</v>
      </c>
      <c r="E65" s="3">
        <v>1993</v>
      </c>
      <c r="F65" s="47" t="s">
        <v>96</v>
      </c>
      <c r="G65" s="2">
        <v>104</v>
      </c>
      <c r="H65" s="2">
        <v>108</v>
      </c>
      <c r="I65" s="2">
        <v>112</v>
      </c>
      <c r="J65" s="32">
        <v>112</v>
      </c>
      <c r="K65" s="2" t="s">
        <v>196</v>
      </c>
      <c r="L65" s="2" t="s">
        <v>196</v>
      </c>
      <c r="M65" s="2" t="s">
        <v>197</v>
      </c>
      <c r="N65" s="32" t="s">
        <v>11</v>
      </c>
      <c r="O65" s="33" t="s">
        <v>11</v>
      </c>
      <c r="P65" s="2" t="s">
        <v>11</v>
      </c>
      <c r="Q65" s="2" t="s">
        <v>11</v>
      </c>
      <c r="R65" s="2" t="s">
        <v>11</v>
      </c>
    </row>
    <row r="66" spans="1:18">
      <c r="A66" s="2" t="s">
        <v>114</v>
      </c>
      <c r="B66" s="2">
        <v>83.8</v>
      </c>
      <c r="C66" s="48">
        <v>85</v>
      </c>
      <c r="D66" s="2" t="s">
        <v>198</v>
      </c>
      <c r="E66" s="3">
        <v>1989</v>
      </c>
      <c r="F66" s="7" t="s">
        <v>47</v>
      </c>
      <c r="G66" s="2">
        <v>84</v>
      </c>
      <c r="H66" s="2">
        <v>90</v>
      </c>
      <c r="I66" s="2" t="s">
        <v>26</v>
      </c>
      <c r="J66" s="32">
        <v>90</v>
      </c>
      <c r="K66" s="26">
        <v>115</v>
      </c>
      <c r="L66" s="2">
        <v>118</v>
      </c>
      <c r="M66" s="2">
        <v>120</v>
      </c>
      <c r="N66" s="32">
        <v>120</v>
      </c>
      <c r="O66" s="33">
        <f t="shared" si="1"/>
        <v>210</v>
      </c>
      <c r="P66" s="2">
        <v>4</v>
      </c>
      <c r="Q66" s="2">
        <v>2</v>
      </c>
      <c r="R66" s="2">
        <v>252.75</v>
      </c>
    </row>
    <row r="67" spans="1:18">
      <c r="A67" s="2" t="s">
        <v>111</v>
      </c>
      <c r="B67" s="2">
        <v>83.2</v>
      </c>
      <c r="C67" s="48">
        <v>85</v>
      </c>
      <c r="D67" s="2" t="s">
        <v>199</v>
      </c>
      <c r="E67" s="3">
        <v>1975</v>
      </c>
      <c r="F67" s="23" t="s">
        <v>45</v>
      </c>
      <c r="G67" s="9">
        <v>50</v>
      </c>
      <c r="H67" s="9">
        <v>55</v>
      </c>
      <c r="I67" s="9" t="s">
        <v>200</v>
      </c>
      <c r="J67" s="52">
        <v>55</v>
      </c>
      <c r="K67" s="9">
        <v>65</v>
      </c>
      <c r="L67" s="9">
        <v>72</v>
      </c>
      <c r="M67" s="9">
        <v>80</v>
      </c>
      <c r="N67" s="52">
        <v>80</v>
      </c>
      <c r="O67" s="33">
        <f t="shared" si="1"/>
        <v>135</v>
      </c>
      <c r="P67" s="9">
        <v>6</v>
      </c>
      <c r="Q67" s="6">
        <v>0</v>
      </c>
      <c r="R67" s="2">
        <v>163.08000000000001</v>
      </c>
    </row>
    <row r="68" spans="1:18">
      <c r="A68" s="6" t="s">
        <v>114</v>
      </c>
      <c r="B68" s="6">
        <v>83.1</v>
      </c>
      <c r="C68" s="48">
        <v>85</v>
      </c>
      <c r="D68" s="6" t="s">
        <v>201</v>
      </c>
      <c r="E68" s="7">
        <v>1990</v>
      </c>
      <c r="F68" s="7" t="s">
        <v>47</v>
      </c>
      <c r="G68" s="2" t="s">
        <v>28</v>
      </c>
      <c r="H68" s="2" t="s">
        <v>28</v>
      </c>
      <c r="I68" s="2" t="s">
        <v>28</v>
      </c>
      <c r="J68" s="32" t="s">
        <v>11</v>
      </c>
      <c r="K68" s="2">
        <v>122</v>
      </c>
      <c r="L68" s="2">
        <v>126</v>
      </c>
      <c r="M68" s="2" t="s">
        <v>197</v>
      </c>
      <c r="N68" s="32">
        <v>126</v>
      </c>
      <c r="O68" s="33" t="s">
        <v>11</v>
      </c>
      <c r="P68" s="2" t="s">
        <v>11</v>
      </c>
      <c r="Q68" s="2" t="s">
        <v>11</v>
      </c>
      <c r="R68" s="2" t="s">
        <v>11</v>
      </c>
    </row>
    <row r="69" spans="1:18">
      <c r="A69" s="6" t="s">
        <v>114</v>
      </c>
      <c r="B69" s="6">
        <v>83.2</v>
      </c>
      <c r="C69" s="48">
        <v>85</v>
      </c>
      <c r="D69" s="6" t="s">
        <v>202</v>
      </c>
      <c r="E69" s="7">
        <v>1989</v>
      </c>
      <c r="F69" s="24" t="s">
        <v>85</v>
      </c>
      <c r="G69" s="6">
        <v>95</v>
      </c>
      <c r="H69" s="6">
        <v>100</v>
      </c>
      <c r="I69" s="6" t="s">
        <v>203</v>
      </c>
      <c r="J69" s="32">
        <v>100</v>
      </c>
      <c r="K69" s="6">
        <v>131</v>
      </c>
      <c r="L69" s="6">
        <v>137</v>
      </c>
      <c r="M69" s="2" t="s">
        <v>204</v>
      </c>
      <c r="N69" s="32">
        <v>137</v>
      </c>
      <c r="O69" s="33">
        <f t="shared" si="1"/>
        <v>237</v>
      </c>
      <c r="P69" s="2">
        <v>2</v>
      </c>
      <c r="Q69" s="2">
        <v>4</v>
      </c>
      <c r="R69" s="2">
        <v>286.29000000000002</v>
      </c>
    </row>
    <row r="70" spans="1:18">
      <c r="A70" s="2" t="s">
        <v>114</v>
      </c>
      <c r="B70" s="2">
        <v>93.1</v>
      </c>
      <c r="C70" s="49">
        <v>94</v>
      </c>
      <c r="D70" s="6" t="s">
        <v>205</v>
      </c>
      <c r="E70" s="7">
        <v>1988</v>
      </c>
      <c r="F70" s="3" t="s">
        <v>206</v>
      </c>
      <c r="G70" s="2" t="s">
        <v>207</v>
      </c>
      <c r="H70" s="2">
        <v>111</v>
      </c>
      <c r="I70" s="2">
        <v>116</v>
      </c>
      <c r="J70" s="32">
        <v>116</v>
      </c>
      <c r="K70" s="2">
        <v>133</v>
      </c>
      <c r="L70" s="2">
        <v>138</v>
      </c>
      <c r="M70" s="2" t="s">
        <v>208</v>
      </c>
      <c r="N70" s="32">
        <v>138</v>
      </c>
      <c r="O70" s="33">
        <f t="shared" si="1"/>
        <v>254</v>
      </c>
      <c r="P70" s="2">
        <v>4</v>
      </c>
      <c r="Q70" s="2">
        <v>2</v>
      </c>
      <c r="R70" s="2">
        <v>290.97000000000003</v>
      </c>
    </row>
    <row r="71" spans="1:18">
      <c r="A71" s="2" t="s">
        <v>111</v>
      </c>
      <c r="B71" s="2">
        <v>92.6</v>
      </c>
      <c r="C71" s="49">
        <v>94</v>
      </c>
      <c r="D71" s="2" t="s">
        <v>209</v>
      </c>
      <c r="E71" s="3">
        <v>1977</v>
      </c>
      <c r="F71" s="35" t="s">
        <v>92</v>
      </c>
      <c r="G71" s="2">
        <v>90</v>
      </c>
      <c r="H71" s="2" t="s">
        <v>35</v>
      </c>
      <c r="I71" s="2">
        <v>95</v>
      </c>
      <c r="J71" s="32">
        <v>95</v>
      </c>
      <c r="K71" s="2">
        <v>110</v>
      </c>
      <c r="L71" s="2">
        <v>115</v>
      </c>
      <c r="M71" s="2" t="s">
        <v>34</v>
      </c>
      <c r="N71" s="32">
        <v>115</v>
      </c>
      <c r="O71" s="33">
        <f t="shared" si="1"/>
        <v>210</v>
      </c>
      <c r="P71" s="2">
        <v>5</v>
      </c>
      <c r="Q71" s="2">
        <v>1</v>
      </c>
      <c r="R71" s="2">
        <v>239.58</v>
      </c>
    </row>
    <row r="72" spans="1:18">
      <c r="A72" s="2" t="s">
        <v>109</v>
      </c>
      <c r="B72" s="2">
        <v>95</v>
      </c>
      <c r="C72" s="49">
        <v>105</v>
      </c>
      <c r="D72" s="2" t="s">
        <v>210</v>
      </c>
      <c r="E72" s="3">
        <v>1995</v>
      </c>
      <c r="F72" s="7" t="s">
        <v>211</v>
      </c>
      <c r="G72" s="6">
        <v>92</v>
      </c>
      <c r="H72" s="6" t="s">
        <v>35</v>
      </c>
      <c r="I72" s="6">
        <v>96</v>
      </c>
      <c r="J72" s="32">
        <v>96</v>
      </c>
      <c r="K72" s="2">
        <v>106</v>
      </c>
      <c r="L72" s="2">
        <v>112</v>
      </c>
      <c r="M72" s="2" t="s">
        <v>212</v>
      </c>
      <c r="N72" s="32">
        <v>112</v>
      </c>
      <c r="O72" s="33">
        <f t="shared" si="1"/>
        <v>208</v>
      </c>
      <c r="P72" s="2">
        <v>7</v>
      </c>
      <c r="Q72" s="2">
        <v>0</v>
      </c>
      <c r="R72" s="2">
        <v>236.24</v>
      </c>
    </row>
    <row r="73" spans="1:18">
      <c r="A73" s="6" t="s">
        <v>114</v>
      </c>
      <c r="B73" s="6">
        <v>94.8</v>
      </c>
      <c r="C73" s="49">
        <v>105</v>
      </c>
      <c r="D73" s="6" t="s">
        <v>213</v>
      </c>
      <c r="E73" s="7">
        <v>1986</v>
      </c>
      <c r="F73" s="23" t="s">
        <v>45</v>
      </c>
      <c r="G73" s="6">
        <v>155</v>
      </c>
      <c r="H73" s="6" t="s">
        <v>214</v>
      </c>
      <c r="I73" s="6" t="s">
        <v>214</v>
      </c>
      <c r="J73" s="32">
        <v>155</v>
      </c>
      <c r="K73" s="2">
        <v>180</v>
      </c>
      <c r="L73" s="2">
        <v>185</v>
      </c>
      <c r="M73" s="2">
        <v>190</v>
      </c>
      <c r="N73" s="32">
        <v>190</v>
      </c>
      <c r="O73" s="33">
        <f t="shared" si="1"/>
        <v>345</v>
      </c>
      <c r="P73" s="2">
        <v>1</v>
      </c>
      <c r="Q73" s="2">
        <v>6</v>
      </c>
      <c r="R73" s="2">
        <v>369.44</v>
      </c>
    </row>
    <row r="74" spans="1:18">
      <c r="A74" s="6" t="s">
        <v>114</v>
      </c>
      <c r="B74" s="6">
        <v>97.2</v>
      </c>
      <c r="C74" s="49">
        <v>105</v>
      </c>
      <c r="D74" s="2" t="s">
        <v>30</v>
      </c>
      <c r="E74" s="7">
        <v>1988</v>
      </c>
      <c r="F74" s="25" t="s">
        <v>85</v>
      </c>
      <c r="G74" s="2" t="s">
        <v>34</v>
      </c>
      <c r="H74" s="2" t="s">
        <v>34</v>
      </c>
      <c r="I74" s="2">
        <v>120</v>
      </c>
      <c r="J74" s="32">
        <v>120</v>
      </c>
      <c r="K74" s="2">
        <v>145</v>
      </c>
      <c r="L74" s="2">
        <v>155</v>
      </c>
      <c r="M74" s="2">
        <v>158</v>
      </c>
      <c r="N74" s="32">
        <v>158</v>
      </c>
      <c r="O74" s="33">
        <f t="shared" si="1"/>
        <v>278</v>
      </c>
      <c r="P74" s="2">
        <v>2</v>
      </c>
      <c r="Q74" s="2">
        <v>4</v>
      </c>
      <c r="R74" s="2">
        <v>312.77999999999997</v>
      </c>
    </row>
    <row r="75" spans="1:18">
      <c r="A75" s="6" t="s">
        <v>114</v>
      </c>
      <c r="B75" s="6">
        <v>92.7</v>
      </c>
      <c r="C75" s="49">
        <v>94</v>
      </c>
      <c r="D75" s="6" t="s">
        <v>215</v>
      </c>
      <c r="E75" s="7">
        <v>1984</v>
      </c>
      <c r="F75" s="23" t="s">
        <v>45</v>
      </c>
      <c r="G75" s="6">
        <v>120</v>
      </c>
      <c r="H75" s="6">
        <v>127</v>
      </c>
      <c r="I75" s="6" t="s">
        <v>216</v>
      </c>
      <c r="J75" s="32">
        <v>127</v>
      </c>
      <c r="K75" s="2">
        <v>143</v>
      </c>
      <c r="L75" s="2">
        <v>149</v>
      </c>
      <c r="M75" s="2" t="s">
        <v>32</v>
      </c>
      <c r="N75" s="32">
        <v>149</v>
      </c>
      <c r="O75" s="33">
        <f t="shared" si="1"/>
        <v>276</v>
      </c>
      <c r="P75" s="2">
        <v>2</v>
      </c>
      <c r="Q75" s="2">
        <v>4</v>
      </c>
      <c r="R75" s="2">
        <v>316.77</v>
      </c>
    </row>
    <row r="76" spans="1:18">
      <c r="A76" s="2" t="s">
        <v>114</v>
      </c>
      <c r="B76" s="2">
        <v>104.6</v>
      </c>
      <c r="C76" s="49">
        <v>105</v>
      </c>
      <c r="D76" s="2" t="s">
        <v>217</v>
      </c>
      <c r="E76" s="3">
        <v>1983</v>
      </c>
      <c r="F76" s="3" t="s">
        <v>218</v>
      </c>
      <c r="G76" s="2">
        <v>115</v>
      </c>
      <c r="H76" s="2">
        <v>120</v>
      </c>
      <c r="I76" s="2" t="s">
        <v>31</v>
      </c>
      <c r="J76" s="32">
        <v>120</v>
      </c>
      <c r="K76" s="2">
        <v>155</v>
      </c>
      <c r="L76" s="2" t="s">
        <v>219</v>
      </c>
      <c r="M76" s="2" t="s">
        <v>220</v>
      </c>
      <c r="N76" s="32">
        <v>155</v>
      </c>
      <c r="O76" s="33">
        <f t="shared" si="1"/>
        <v>275</v>
      </c>
      <c r="P76" s="2">
        <v>3</v>
      </c>
      <c r="Q76" s="2">
        <v>3</v>
      </c>
      <c r="R76" s="2">
        <v>300.94</v>
      </c>
    </row>
    <row r="77" spans="1:18">
      <c r="A77" s="2" t="s">
        <v>114</v>
      </c>
      <c r="B77" s="2">
        <v>100.4</v>
      </c>
      <c r="C77" s="49">
        <v>105</v>
      </c>
      <c r="D77" s="2" t="s">
        <v>221</v>
      </c>
      <c r="E77" s="3">
        <v>1988</v>
      </c>
      <c r="F77" s="23" t="s">
        <v>45</v>
      </c>
      <c r="G77" s="2">
        <v>85</v>
      </c>
      <c r="H77" s="2">
        <v>95</v>
      </c>
      <c r="I77" s="2" t="s">
        <v>36</v>
      </c>
      <c r="J77" s="32">
        <v>95</v>
      </c>
      <c r="K77" s="2" t="s">
        <v>222</v>
      </c>
      <c r="L77" s="2" t="s">
        <v>222</v>
      </c>
      <c r="M77" s="2">
        <v>115</v>
      </c>
      <c r="N77" s="32">
        <v>115</v>
      </c>
      <c r="O77" s="33">
        <f t="shared" si="1"/>
        <v>210</v>
      </c>
      <c r="P77" s="2">
        <v>6</v>
      </c>
      <c r="Q77" s="2">
        <v>0</v>
      </c>
      <c r="R77" s="2">
        <v>233.29</v>
      </c>
    </row>
    <row r="78" spans="1:18">
      <c r="A78" s="2" t="s">
        <v>114</v>
      </c>
      <c r="B78" s="2">
        <v>102.6</v>
      </c>
      <c r="C78" s="49">
        <v>105</v>
      </c>
      <c r="D78" s="2" t="s">
        <v>223</v>
      </c>
      <c r="E78" s="3">
        <v>1992</v>
      </c>
      <c r="F78" s="3" t="s">
        <v>224</v>
      </c>
      <c r="G78" s="2">
        <v>108</v>
      </c>
      <c r="H78" s="2">
        <v>113</v>
      </c>
      <c r="I78" s="2" t="s">
        <v>212</v>
      </c>
      <c r="J78" s="32">
        <v>113</v>
      </c>
      <c r="K78" s="2">
        <v>134</v>
      </c>
      <c r="L78" s="2">
        <v>141</v>
      </c>
      <c r="M78" s="2">
        <v>146</v>
      </c>
      <c r="N78" s="32">
        <v>146</v>
      </c>
      <c r="O78" s="33">
        <f t="shared" si="1"/>
        <v>259</v>
      </c>
      <c r="P78" s="2">
        <v>4</v>
      </c>
      <c r="Q78" s="2">
        <v>2</v>
      </c>
      <c r="R78" s="2">
        <v>285.39999999999998</v>
      </c>
    </row>
    <row r="79" spans="1:18">
      <c r="A79" s="6" t="s">
        <v>111</v>
      </c>
      <c r="B79" s="6">
        <v>103.2</v>
      </c>
      <c r="C79" s="49">
        <v>105</v>
      </c>
      <c r="D79" s="6" t="s">
        <v>225</v>
      </c>
      <c r="E79" s="7">
        <v>1971</v>
      </c>
      <c r="F79" s="28" t="s">
        <v>83</v>
      </c>
      <c r="G79" s="6">
        <v>91</v>
      </c>
      <c r="H79" s="6">
        <v>96</v>
      </c>
      <c r="I79" s="6">
        <v>101</v>
      </c>
      <c r="J79" s="32">
        <v>101</v>
      </c>
      <c r="K79" s="2">
        <v>115</v>
      </c>
      <c r="L79" s="2">
        <v>120</v>
      </c>
      <c r="M79" s="2" t="s">
        <v>226</v>
      </c>
      <c r="N79" s="32">
        <v>120</v>
      </c>
      <c r="O79" s="33">
        <f t="shared" si="1"/>
        <v>221</v>
      </c>
      <c r="P79" s="2">
        <v>5</v>
      </c>
      <c r="Q79" s="2">
        <v>1</v>
      </c>
      <c r="R79" s="2">
        <v>243.01</v>
      </c>
    </row>
    <row r="80" spans="1:18">
      <c r="A80" s="2" t="s">
        <v>109</v>
      </c>
      <c r="B80" s="2">
        <v>117.1</v>
      </c>
      <c r="C80" s="49" t="s">
        <v>5</v>
      </c>
      <c r="D80" s="2" t="s">
        <v>227</v>
      </c>
      <c r="E80" s="3">
        <v>1997</v>
      </c>
      <c r="F80" s="3" t="s">
        <v>228</v>
      </c>
      <c r="G80" s="2" t="s">
        <v>229</v>
      </c>
      <c r="H80" s="2" t="s">
        <v>229</v>
      </c>
      <c r="I80" s="2">
        <v>112</v>
      </c>
      <c r="J80" s="32">
        <v>112</v>
      </c>
      <c r="K80" s="2">
        <v>135</v>
      </c>
      <c r="L80" s="2" t="s">
        <v>230</v>
      </c>
      <c r="M80" s="6" t="s">
        <v>231</v>
      </c>
      <c r="N80" s="32">
        <v>135</v>
      </c>
      <c r="O80" s="33">
        <f t="shared" si="1"/>
        <v>247</v>
      </c>
      <c r="P80" s="2">
        <v>2</v>
      </c>
      <c r="Q80" s="2">
        <v>4</v>
      </c>
      <c r="R80" s="2">
        <v>260.89</v>
      </c>
    </row>
    <row r="81" spans="1:18">
      <c r="A81" s="6" t="s">
        <v>114</v>
      </c>
      <c r="B81" s="6">
        <v>107.1</v>
      </c>
      <c r="C81" s="49" t="s">
        <v>5</v>
      </c>
      <c r="D81" s="6" t="s">
        <v>232</v>
      </c>
      <c r="E81" s="7">
        <v>1986</v>
      </c>
      <c r="F81" s="23" t="s">
        <v>45</v>
      </c>
      <c r="G81" s="6">
        <v>105</v>
      </c>
      <c r="H81" s="6" t="s">
        <v>233</v>
      </c>
      <c r="I81" s="6">
        <v>115</v>
      </c>
      <c r="J81" s="32">
        <v>115</v>
      </c>
      <c r="K81" s="6" t="s">
        <v>226</v>
      </c>
      <c r="L81" s="6">
        <v>130</v>
      </c>
      <c r="M81" s="6" t="s">
        <v>37</v>
      </c>
      <c r="N81" s="32">
        <v>130</v>
      </c>
      <c r="O81" s="33">
        <f t="shared" si="1"/>
        <v>245</v>
      </c>
      <c r="P81" s="6">
        <v>3</v>
      </c>
      <c r="Q81" s="6">
        <v>3</v>
      </c>
      <c r="R81" s="2">
        <v>265.94</v>
      </c>
    </row>
    <row r="82" spans="1:18">
      <c r="A82" s="6" t="s">
        <v>109</v>
      </c>
      <c r="B82" s="6">
        <v>117.7</v>
      </c>
      <c r="C82" s="49" t="s">
        <v>5</v>
      </c>
      <c r="D82" s="6" t="s">
        <v>234</v>
      </c>
      <c r="E82" s="7">
        <v>1994</v>
      </c>
      <c r="F82" s="28" t="s">
        <v>83</v>
      </c>
      <c r="G82" s="2">
        <v>116</v>
      </c>
      <c r="H82" s="2">
        <v>121</v>
      </c>
      <c r="I82" s="2">
        <v>130</v>
      </c>
      <c r="J82" s="32">
        <v>130</v>
      </c>
      <c r="K82" s="2">
        <v>150</v>
      </c>
      <c r="L82" s="2">
        <v>155</v>
      </c>
      <c r="M82" s="2">
        <v>160</v>
      </c>
      <c r="N82" s="32">
        <v>160</v>
      </c>
      <c r="O82" s="33">
        <f t="shared" si="1"/>
        <v>290</v>
      </c>
      <c r="P82" s="2">
        <v>1</v>
      </c>
      <c r="Q82" s="2">
        <v>6</v>
      </c>
      <c r="R82" s="2">
        <v>305.89</v>
      </c>
    </row>
    <row r="83" spans="1:18" ht="15.75">
      <c r="A83" s="53"/>
      <c r="B83" s="53"/>
      <c r="C83" s="54"/>
      <c r="D83" s="53"/>
      <c r="E83" s="53"/>
      <c r="F83" s="53"/>
      <c r="G83" s="53"/>
      <c r="H83" s="53"/>
      <c r="I83" s="53"/>
    </row>
    <row r="84" spans="1:18" ht="15.75">
      <c r="A84" s="55"/>
      <c r="B84" s="55"/>
      <c r="C84" s="55"/>
      <c r="D84" s="56"/>
      <c r="E84" s="55"/>
      <c r="F84" s="55"/>
      <c r="G84" s="55"/>
      <c r="H84" s="55"/>
      <c r="I84" s="55"/>
      <c r="J84" s="10"/>
    </row>
    <row r="85" spans="1:18" ht="15.75">
      <c r="A85" s="55"/>
      <c r="B85" s="55"/>
      <c r="C85" s="56"/>
      <c r="D85" s="56"/>
      <c r="E85" s="55"/>
      <c r="F85" s="55"/>
      <c r="G85" s="55"/>
      <c r="H85" s="55"/>
      <c r="I85" s="55"/>
      <c r="J85" s="10"/>
    </row>
    <row r="86" spans="1:18" ht="15.75">
      <c r="A86" s="55"/>
      <c r="B86" s="55"/>
      <c r="C86" s="55"/>
      <c r="D86" s="56"/>
      <c r="E86" s="55"/>
      <c r="F86" s="55"/>
      <c r="G86" s="55"/>
      <c r="H86" s="55"/>
      <c r="I86" s="55"/>
      <c r="J86" s="10"/>
    </row>
    <row r="87" spans="1:18" ht="15.75">
      <c r="A87" s="55"/>
      <c r="B87" s="55"/>
      <c r="C87" s="56"/>
      <c r="D87" s="56"/>
      <c r="E87" s="55"/>
      <c r="F87" s="55"/>
      <c r="G87" s="55"/>
      <c r="H87" s="55"/>
      <c r="I87" s="55"/>
      <c r="J87" s="10"/>
    </row>
    <row r="88" spans="1:18" ht="15.75">
      <c r="A88" s="55"/>
      <c r="B88" s="55"/>
      <c r="C88" s="55"/>
      <c r="D88" s="56"/>
      <c r="E88" s="55"/>
      <c r="F88" s="55"/>
      <c r="G88" s="55"/>
      <c r="H88" s="55"/>
      <c r="I88" s="55"/>
      <c r="J88" s="10"/>
    </row>
    <row r="89" spans="1:18" ht="15.75">
      <c r="A89" s="55"/>
      <c r="B89" s="55"/>
      <c r="C89" s="55"/>
      <c r="D89" s="56"/>
      <c r="E89" s="55"/>
      <c r="F89" s="55"/>
      <c r="G89" s="55"/>
      <c r="H89" s="55"/>
      <c r="I89" s="55"/>
      <c r="J89" s="10"/>
    </row>
    <row r="90" spans="1:18" ht="15.75">
      <c r="A90" s="55"/>
      <c r="B90" s="55"/>
      <c r="C90" s="56"/>
      <c r="D90" s="56"/>
      <c r="E90" s="55"/>
      <c r="F90" s="55"/>
      <c r="G90" s="55"/>
      <c r="H90" s="55"/>
      <c r="I90" s="55"/>
      <c r="J90" s="10"/>
    </row>
    <row r="91" spans="1:18" ht="15.75">
      <c r="A91" s="55"/>
      <c r="B91" s="55"/>
      <c r="C91" s="55"/>
      <c r="D91" s="56"/>
      <c r="E91" s="55"/>
      <c r="F91" s="55"/>
      <c r="G91" s="55"/>
      <c r="H91" s="55"/>
      <c r="I91" s="55"/>
      <c r="J91" s="10"/>
    </row>
    <row r="92" spans="1:18" ht="15.75">
      <c r="A92" s="11"/>
      <c r="B92" s="11"/>
      <c r="C92" s="11"/>
      <c r="D92" s="11"/>
      <c r="E92" s="11"/>
      <c r="F92" s="11"/>
      <c r="G92" s="11"/>
      <c r="H92" s="11"/>
      <c r="I92" s="11"/>
      <c r="J92" s="10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10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10"/>
    </row>
  </sheetData>
  <mergeCells count="20">
    <mergeCell ref="B1:D1"/>
    <mergeCell ref="N4:N5"/>
    <mergeCell ref="O4:O5"/>
    <mergeCell ref="P4:P5"/>
    <mergeCell ref="Q4:Q5"/>
    <mergeCell ref="R4:R5"/>
    <mergeCell ref="M4:M5"/>
    <mergeCell ref="F2:G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4"/>
  <sheetViews>
    <sheetView workbookViewId="0">
      <selection activeCell="D11" sqref="D11:I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5.42578125" style="62" customWidth="1"/>
    <col min="5" max="5" width="20.140625" style="62" customWidth="1"/>
    <col min="6" max="6" width="6.42578125" style="62" customWidth="1"/>
    <col min="7" max="7" width="6.28515625" style="62" customWidth="1"/>
    <col min="8" max="8" width="5.7109375" style="62" customWidth="1"/>
    <col min="9" max="9" width="5.28515625" style="62" customWidth="1"/>
    <col min="10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1173</v>
      </c>
      <c r="E11" s="505"/>
      <c r="F11" s="505"/>
      <c r="G11" s="505"/>
      <c r="H11" s="505"/>
      <c r="I11" s="505"/>
      <c r="J11" s="74"/>
      <c r="K11" s="74"/>
      <c r="L11" s="75" t="s">
        <v>0</v>
      </c>
      <c r="M11" s="78" t="s">
        <v>98</v>
      </c>
      <c r="N11" s="78"/>
      <c r="O11" s="77" t="s">
        <v>243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346" t="s">
        <v>1174</v>
      </c>
      <c r="E12" s="81"/>
      <c r="F12" s="82" t="s">
        <v>53</v>
      </c>
      <c r="G12" s="82"/>
      <c r="H12" s="508" t="s">
        <v>1175</v>
      </c>
      <c r="I12" s="508"/>
      <c r="J12" s="78"/>
      <c r="K12" s="74"/>
      <c r="L12" s="75" t="s">
        <v>54</v>
      </c>
      <c r="M12" s="77" t="s">
        <v>1176</v>
      </c>
      <c r="N12" s="77"/>
      <c r="O12" s="77"/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325"/>
      <c r="C14" s="325"/>
      <c r="D14" s="325" t="s">
        <v>246</v>
      </c>
      <c r="E14" s="83" t="s">
        <v>13</v>
      </c>
      <c r="F14" s="325" t="s">
        <v>247</v>
      </c>
      <c r="G14" s="325"/>
      <c r="H14" s="325" t="s">
        <v>248</v>
      </c>
      <c r="I14" s="519" t="s">
        <v>249</v>
      </c>
      <c r="J14" s="520"/>
      <c r="K14" s="521"/>
      <c r="L14" s="326" t="s">
        <v>250</v>
      </c>
      <c r="M14" s="87"/>
      <c r="N14" s="87" t="s">
        <v>251</v>
      </c>
      <c r="O14" s="87"/>
      <c r="P14" s="325" t="s">
        <v>250</v>
      </c>
      <c r="Q14" s="325"/>
      <c r="R14" s="325"/>
      <c r="S14" s="325"/>
      <c r="T14" s="325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12.75">
      <c r="A16" s="299">
        <v>5</v>
      </c>
      <c r="B16" s="300" t="s">
        <v>111</v>
      </c>
      <c r="C16" s="299" t="s">
        <v>1177</v>
      </c>
      <c r="D16" s="299">
        <v>77</v>
      </c>
      <c r="E16" s="4" t="s">
        <v>1178</v>
      </c>
      <c r="F16" s="302">
        <v>1999</v>
      </c>
      <c r="G16" s="302" t="s">
        <v>1179</v>
      </c>
      <c r="H16" s="299">
        <v>75.2</v>
      </c>
      <c r="I16" s="299">
        <v>80</v>
      </c>
      <c r="J16" s="299">
        <v>85</v>
      </c>
      <c r="K16" s="299">
        <v>90</v>
      </c>
      <c r="L16" s="299">
        <v>90</v>
      </c>
      <c r="M16" s="299">
        <v>125</v>
      </c>
      <c r="N16" s="299">
        <v>130</v>
      </c>
      <c r="O16" s="347">
        <v>136</v>
      </c>
      <c r="P16" s="299">
        <v>130</v>
      </c>
      <c r="Q16" s="299">
        <f>L16+P16</f>
        <v>220</v>
      </c>
      <c r="R16" s="299">
        <v>1</v>
      </c>
      <c r="S16" s="299"/>
      <c r="T16" s="29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2.75">
      <c r="A17" s="92">
        <v>3</v>
      </c>
      <c r="B17" s="300" t="s">
        <v>111</v>
      </c>
      <c r="C17" s="299" t="s">
        <v>1177</v>
      </c>
      <c r="D17" s="92">
        <v>77</v>
      </c>
      <c r="E17" s="2" t="s">
        <v>965</v>
      </c>
      <c r="F17" s="94">
        <v>1998</v>
      </c>
      <c r="G17" s="94" t="s">
        <v>928</v>
      </c>
      <c r="H17" s="92">
        <v>75.75</v>
      </c>
      <c r="I17" s="307">
        <v>87</v>
      </c>
      <c r="J17" s="92">
        <v>87</v>
      </c>
      <c r="K17" s="307">
        <v>90</v>
      </c>
      <c r="L17" s="92">
        <v>87</v>
      </c>
      <c r="M17" s="92">
        <v>120</v>
      </c>
      <c r="N17" s="307">
        <v>125</v>
      </c>
      <c r="O17" s="307">
        <v>125</v>
      </c>
      <c r="P17" s="92">
        <v>120</v>
      </c>
      <c r="Q17" s="299">
        <f>L17+P17</f>
        <v>207</v>
      </c>
      <c r="R17" s="92">
        <v>2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2.75">
      <c r="B18" s="300"/>
      <c r="C18" s="299"/>
      <c r="E18" s="2"/>
      <c r="F18" s="94"/>
      <c r="G18" s="94"/>
      <c r="Q18" s="299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2.75">
      <c r="A19" s="92">
        <v>11</v>
      </c>
      <c r="B19" s="300" t="s">
        <v>111</v>
      </c>
      <c r="C19" s="299" t="s">
        <v>1177</v>
      </c>
      <c r="D19" s="92">
        <v>85</v>
      </c>
      <c r="E19" s="2" t="s">
        <v>1180</v>
      </c>
      <c r="F19" s="94">
        <v>1998</v>
      </c>
      <c r="G19" s="94" t="s">
        <v>1181</v>
      </c>
      <c r="H19" s="92">
        <v>83.2</v>
      </c>
      <c r="I19" s="92">
        <v>50</v>
      </c>
      <c r="J19" s="92">
        <v>55</v>
      </c>
      <c r="K19" s="92">
        <v>65</v>
      </c>
      <c r="L19" s="92">
        <v>65</v>
      </c>
      <c r="M19" s="92">
        <v>85</v>
      </c>
      <c r="N19" s="92">
        <v>89</v>
      </c>
      <c r="O19" s="307">
        <v>94</v>
      </c>
      <c r="P19" s="92">
        <v>89</v>
      </c>
      <c r="Q19" s="299">
        <f>L19+P19</f>
        <v>154</v>
      </c>
      <c r="R19" s="92">
        <v>2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2.75">
      <c r="A20" s="92">
        <v>1</v>
      </c>
      <c r="B20" s="300" t="s">
        <v>111</v>
      </c>
      <c r="C20" s="299" t="s">
        <v>1177</v>
      </c>
      <c r="D20" s="92">
        <v>85</v>
      </c>
      <c r="E20" s="2" t="s">
        <v>1182</v>
      </c>
      <c r="F20" s="94">
        <v>1999</v>
      </c>
      <c r="G20" s="94" t="s">
        <v>928</v>
      </c>
      <c r="H20" s="92">
        <v>83.7</v>
      </c>
      <c r="I20" s="92">
        <v>86</v>
      </c>
      <c r="J20" s="307">
        <v>91</v>
      </c>
      <c r="K20" s="92">
        <v>91</v>
      </c>
      <c r="L20" s="92">
        <v>91</v>
      </c>
      <c r="M20" s="92">
        <v>116</v>
      </c>
      <c r="N20" s="92">
        <v>120</v>
      </c>
      <c r="O20" s="92">
        <v>125</v>
      </c>
      <c r="P20" s="92">
        <v>125</v>
      </c>
      <c r="Q20" s="299">
        <f>L20+P20</f>
        <v>216</v>
      </c>
      <c r="R20" s="92">
        <v>1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2.75">
      <c r="B21" s="300"/>
      <c r="C21" s="299"/>
      <c r="E21" s="2"/>
      <c r="F21" s="94"/>
      <c r="G21" s="94"/>
      <c r="Q21" s="299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2.75">
      <c r="A22" s="92">
        <v>9</v>
      </c>
      <c r="B22" s="300" t="s">
        <v>111</v>
      </c>
      <c r="C22" s="299" t="s">
        <v>1177</v>
      </c>
      <c r="D22" s="92">
        <v>94</v>
      </c>
      <c r="E22" s="2" t="s">
        <v>973</v>
      </c>
      <c r="F22" s="94">
        <v>1999</v>
      </c>
      <c r="G22" s="94" t="s">
        <v>928</v>
      </c>
      <c r="H22" s="92">
        <v>90.85</v>
      </c>
      <c r="I22" s="92">
        <v>56</v>
      </c>
      <c r="J22" s="92">
        <v>60</v>
      </c>
      <c r="K22" s="307">
        <v>63</v>
      </c>
      <c r="L22" s="92">
        <v>60</v>
      </c>
      <c r="M22" s="307">
        <v>75</v>
      </c>
      <c r="N22" s="307">
        <v>75</v>
      </c>
      <c r="O22" s="307">
        <v>75</v>
      </c>
      <c r="P22" s="348" t="s">
        <v>1183</v>
      </c>
      <c r="Q22" s="348" t="s">
        <v>1183</v>
      </c>
      <c r="U22" s="73"/>
      <c r="V22" s="77" t="s">
        <v>1176</v>
      </c>
      <c r="W22" s="73"/>
      <c r="X22" s="73"/>
      <c r="Y22" s="73"/>
      <c r="Z22" s="73"/>
      <c r="AA22" s="73"/>
      <c r="AB22" s="73"/>
      <c r="AC22" s="73"/>
    </row>
    <row r="23" spans="1:29" s="92" customFormat="1" ht="12.75">
      <c r="B23" s="300"/>
      <c r="C23" s="299"/>
      <c r="E23" s="2"/>
      <c r="F23" s="94"/>
      <c r="G23" s="94"/>
      <c r="Q23" s="299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12.75">
      <c r="A24" s="92">
        <v>6</v>
      </c>
      <c r="B24" s="300" t="s">
        <v>111</v>
      </c>
      <c r="C24" s="299" t="s">
        <v>1177</v>
      </c>
      <c r="D24" s="306" t="s">
        <v>5</v>
      </c>
      <c r="E24" s="2" t="s">
        <v>1184</v>
      </c>
      <c r="F24" s="94">
        <v>1998</v>
      </c>
      <c r="G24" s="94" t="s">
        <v>1179</v>
      </c>
      <c r="H24" s="92">
        <v>107.35</v>
      </c>
      <c r="I24" s="92">
        <v>70</v>
      </c>
      <c r="J24" s="307">
        <v>75</v>
      </c>
      <c r="K24" s="307">
        <v>75</v>
      </c>
      <c r="L24" s="92">
        <v>70</v>
      </c>
      <c r="M24" s="92">
        <v>108</v>
      </c>
      <c r="N24" s="92">
        <v>113</v>
      </c>
      <c r="O24" s="307">
        <v>116</v>
      </c>
      <c r="P24" s="92">
        <v>113</v>
      </c>
      <c r="Q24" s="299">
        <f>L24+P24</f>
        <v>183</v>
      </c>
      <c r="R24" s="92">
        <v>1</v>
      </c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2.75">
      <c r="B25" s="300"/>
      <c r="C25" s="299"/>
      <c r="E25" s="2"/>
      <c r="F25" s="94"/>
      <c r="G25" s="94"/>
      <c r="Q25" s="299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2.75">
      <c r="A26" s="349">
        <v>9</v>
      </c>
      <c r="B26" s="350" t="s">
        <v>259</v>
      </c>
      <c r="C26" s="349" t="s">
        <v>1177</v>
      </c>
      <c r="D26" s="349">
        <v>53</v>
      </c>
      <c r="E26" s="351" t="s">
        <v>1105</v>
      </c>
      <c r="F26" s="352">
        <v>1999</v>
      </c>
      <c r="G26" s="352" t="s">
        <v>1189</v>
      </c>
      <c r="H26" s="349">
        <v>52.8</v>
      </c>
      <c r="I26" s="349">
        <v>32</v>
      </c>
      <c r="J26" s="349">
        <v>34</v>
      </c>
      <c r="K26" s="349">
        <v>37</v>
      </c>
      <c r="L26" s="349">
        <v>37</v>
      </c>
      <c r="M26" s="349">
        <v>41</v>
      </c>
      <c r="N26" s="353">
        <v>43</v>
      </c>
      <c r="O26" s="349">
        <v>43</v>
      </c>
      <c r="P26" s="349">
        <v>43</v>
      </c>
      <c r="Q26" s="349">
        <f>L26+P26</f>
        <v>80</v>
      </c>
      <c r="R26" s="349">
        <v>1</v>
      </c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2.75">
      <c r="A27" s="354">
        <v>10</v>
      </c>
      <c r="B27" s="350" t="s">
        <v>259</v>
      </c>
      <c r="C27" s="349" t="s">
        <v>1177</v>
      </c>
      <c r="D27" s="354">
        <v>58</v>
      </c>
      <c r="E27" s="355" t="s">
        <v>1119</v>
      </c>
      <c r="F27" s="356">
        <v>1998</v>
      </c>
      <c r="G27" s="356" t="s">
        <v>1189</v>
      </c>
      <c r="H27" s="354">
        <v>57.35</v>
      </c>
      <c r="I27" s="357">
        <v>50</v>
      </c>
      <c r="J27" s="354">
        <v>50</v>
      </c>
      <c r="K27" s="354">
        <v>53</v>
      </c>
      <c r="L27" s="354">
        <v>53</v>
      </c>
      <c r="M27" s="354">
        <v>64</v>
      </c>
      <c r="N27" s="357">
        <v>69</v>
      </c>
      <c r="O27" s="357">
        <v>69</v>
      </c>
      <c r="P27" s="354">
        <v>64</v>
      </c>
      <c r="Q27" s="349">
        <f t="shared" ref="Q27:Q43" si="0">L27+P27</f>
        <v>117</v>
      </c>
      <c r="R27" s="354">
        <v>1</v>
      </c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2.75">
      <c r="A28" s="354">
        <v>6</v>
      </c>
      <c r="B28" s="350" t="s">
        <v>259</v>
      </c>
      <c r="C28" s="349" t="s">
        <v>1177</v>
      </c>
      <c r="D28" s="354">
        <v>63</v>
      </c>
      <c r="E28" s="355" t="s">
        <v>1190</v>
      </c>
      <c r="F28" s="356">
        <v>2000</v>
      </c>
      <c r="G28" s="356" t="s">
        <v>1179</v>
      </c>
      <c r="H28" s="354">
        <v>62.25</v>
      </c>
      <c r="I28" s="354">
        <v>24</v>
      </c>
      <c r="J28" s="354">
        <v>26</v>
      </c>
      <c r="K28" s="357">
        <v>29</v>
      </c>
      <c r="L28" s="354">
        <v>26</v>
      </c>
      <c r="M28" s="354">
        <v>42</v>
      </c>
      <c r="N28" s="354">
        <v>46</v>
      </c>
      <c r="O28" s="357">
        <v>50</v>
      </c>
      <c r="P28" s="354">
        <v>46</v>
      </c>
      <c r="Q28" s="349">
        <f t="shared" si="0"/>
        <v>72</v>
      </c>
      <c r="R28" s="354">
        <v>2</v>
      </c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73" customFormat="1" ht="12.75">
      <c r="A29" s="354">
        <v>12</v>
      </c>
      <c r="B29" s="350" t="s">
        <v>259</v>
      </c>
      <c r="C29" s="349" t="s">
        <v>1177</v>
      </c>
      <c r="D29" s="354">
        <v>63</v>
      </c>
      <c r="E29" s="355" t="s">
        <v>933</v>
      </c>
      <c r="F29" s="356">
        <v>1998</v>
      </c>
      <c r="G29" s="356" t="s">
        <v>1189</v>
      </c>
      <c r="H29" s="354">
        <v>62.5</v>
      </c>
      <c r="I29" s="354">
        <v>43</v>
      </c>
      <c r="J29" s="354">
        <v>46</v>
      </c>
      <c r="K29" s="357">
        <v>48</v>
      </c>
      <c r="L29" s="354">
        <v>46</v>
      </c>
      <c r="M29" s="354">
        <v>63</v>
      </c>
      <c r="N29" s="354">
        <v>65</v>
      </c>
      <c r="O29" s="354">
        <v>67</v>
      </c>
      <c r="P29" s="354">
        <v>67</v>
      </c>
      <c r="Q29" s="349">
        <f t="shared" si="0"/>
        <v>113</v>
      </c>
      <c r="R29" s="354">
        <v>1</v>
      </c>
      <c r="S29" s="92"/>
      <c r="T29" s="92"/>
    </row>
    <row r="30" spans="1:29" s="299" customFormat="1" ht="12.75">
      <c r="A30" s="354">
        <v>8</v>
      </c>
      <c r="B30" s="350" t="s">
        <v>259</v>
      </c>
      <c r="C30" s="349" t="s">
        <v>1177</v>
      </c>
      <c r="D30" s="354">
        <v>69</v>
      </c>
      <c r="E30" s="355" t="s">
        <v>938</v>
      </c>
      <c r="F30" s="356">
        <v>1998</v>
      </c>
      <c r="G30" s="356" t="s">
        <v>928</v>
      </c>
      <c r="H30" s="354">
        <v>67.05</v>
      </c>
      <c r="I30" s="354">
        <v>45</v>
      </c>
      <c r="J30" s="354">
        <v>47</v>
      </c>
      <c r="K30" s="357">
        <v>49</v>
      </c>
      <c r="L30" s="354">
        <v>47</v>
      </c>
      <c r="M30" s="354">
        <v>52</v>
      </c>
      <c r="N30" s="354">
        <v>56</v>
      </c>
      <c r="O30" s="357">
        <v>60</v>
      </c>
      <c r="P30" s="354">
        <v>56</v>
      </c>
      <c r="Q30" s="349">
        <f t="shared" si="0"/>
        <v>103</v>
      </c>
      <c r="R30" s="354">
        <v>3</v>
      </c>
      <c r="S30" s="92"/>
      <c r="T30" s="92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12.75">
      <c r="A31" s="354">
        <v>11</v>
      </c>
      <c r="B31" s="350" t="s">
        <v>259</v>
      </c>
      <c r="C31" s="349" t="s">
        <v>1177</v>
      </c>
      <c r="D31" s="354">
        <v>69</v>
      </c>
      <c r="E31" s="355" t="s">
        <v>936</v>
      </c>
      <c r="F31" s="356">
        <v>1999</v>
      </c>
      <c r="G31" s="356" t="s">
        <v>1189</v>
      </c>
      <c r="H31" s="354">
        <v>65.349999999999994</v>
      </c>
      <c r="I31" s="354">
        <v>43</v>
      </c>
      <c r="J31" s="354">
        <v>45</v>
      </c>
      <c r="K31" s="357">
        <v>47</v>
      </c>
      <c r="L31" s="354">
        <v>45</v>
      </c>
      <c r="M31" s="354">
        <v>57</v>
      </c>
      <c r="N31" s="354">
        <v>59</v>
      </c>
      <c r="O31" s="354">
        <v>62</v>
      </c>
      <c r="P31" s="354">
        <v>62</v>
      </c>
      <c r="Q31" s="349">
        <f t="shared" si="0"/>
        <v>107</v>
      </c>
      <c r="R31" s="354">
        <v>2</v>
      </c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2.75">
      <c r="A32" s="354">
        <v>10</v>
      </c>
      <c r="B32" s="350" t="s">
        <v>259</v>
      </c>
      <c r="C32" s="349" t="s">
        <v>1177</v>
      </c>
      <c r="D32" s="354">
        <v>69</v>
      </c>
      <c r="E32" s="355" t="s">
        <v>1191</v>
      </c>
      <c r="F32" s="356">
        <v>1999</v>
      </c>
      <c r="G32" s="356" t="s">
        <v>1179</v>
      </c>
      <c r="H32" s="354">
        <v>67.8</v>
      </c>
      <c r="I32" s="354">
        <v>42</v>
      </c>
      <c r="J32" s="354">
        <v>47</v>
      </c>
      <c r="K32" s="357">
        <v>52</v>
      </c>
      <c r="L32" s="354">
        <v>47</v>
      </c>
      <c r="M32" s="354">
        <v>70</v>
      </c>
      <c r="N32" s="354">
        <v>75</v>
      </c>
      <c r="O32" s="357">
        <v>77</v>
      </c>
      <c r="P32" s="354">
        <v>75</v>
      </c>
      <c r="Q32" s="349">
        <f t="shared" si="0"/>
        <v>122</v>
      </c>
      <c r="R32" s="354">
        <v>1</v>
      </c>
      <c r="U32" s="73"/>
      <c r="V32" s="73"/>
      <c r="W32" s="73"/>
      <c r="X32" s="73"/>
      <c r="Y32" s="73"/>
      <c r="Z32" s="73"/>
      <c r="AA32" s="73"/>
      <c r="AB32" s="73"/>
      <c r="AC32" s="73"/>
    </row>
    <row r="33" spans="1:29" s="92" customFormat="1" ht="12.75">
      <c r="A33" s="354">
        <v>15</v>
      </c>
      <c r="B33" s="350" t="s">
        <v>259</v>
      </c>
      <c r="C33" s="349" t="s">
        <v>1177</v>
      </c>
      <c r="D33" s="358" t="s">
        <v>1192</v>
      </c>
      <c r="E33" s="355" t="s">
        <v>1193</v>
      </c>
      <c r="F33" s="356">
        <v>2001</v>
      </c>
      <c r="G33" s="356" t="s">
        <v>1181</v>
      </c>
      <c r="H33" s="354">
        <v>78.849999999999994</v>
      </c>
      <c r="I33" s="354">
        <v>32</v>
      </c>
      <c r="J33" s="354">
        <v>34</v>
      </c>
      <c r="K33" s="354">
        <v>37</v>
      </c>
      <c r="L33" s="354">
        <v>37</v>
      </c>
      <c r="M33" s="354">
        <v>40</v>
      </c>
      <c r="N33" s="354">
        <v>45</v>
      </c>
      <c r="O33" s="354">
        <v>50</v>
      </c>
      <c r="P33" s="354">
        <v>50</v>
      </c>
      <c r="Q33" s="349">
        <f t="shared" si="0"/>
        <v>87</v>
      </c>
      <c r="R33" s="354">
        <v>1</v>
      </c>
      <c r="U33" s="73"/>
      <c r="V33" s="73"/>
      <c r="W33" s="73"/>
      <c r="X33" s="73"/>
      <c r="Y33" s="73"/>
      <c r="Z33" s="73"/>
      <c r="AA33" s="73"/>
      <c r="AB33" s="73"/>
      <c r="AC33" s="73"/>
    </row>
    <row r="34" spans="1:29" s="92" customFormat="1" ht="12.75">
      <c r="A34" s="354"/>
      <c r="B34" s="350"/>
      <c r="C34" s="354"/>
      <c r="D34" s="354"/>
      <c r="E34" s="355"/>
      <c r="F34" s="356"/>
      <c r="G34" s="356"/>
      <c r="H34" s="354"/>
      <c r="I34" s="354"/>
      <c r="J34" s="354"/>
      <c r="K34" s="354"/>
      <c r="L34" s="354"/>
      <c r="M34" s="354"/>
      <c r="N34" s="354"/>
      <c r="O34" s="354"/>
      <c r="P34" s="354"/>
      <c r="Q34" s="349"/>
      <c r="R34" s="354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s="92" customFormat="1" ht="12.75">
      <c r="A35" s="354">
        <v>2</v>
      </c>
      <c r="B35" s="350" t="s">
        <v>259</v>
      </c>
      <c r="C35" s="354" t="s">
        <v>1194</v>
      </c>
      <c r="D35" s="354">
        <v>69</v>
      </c>
      <c r="E35" s="355" t="s">
        <v>1195</v>
      </c>
      <c r="F35" s="356">
        <v>1997</v>
      </c>
      <c r="G35" s="356" t="s">
        <v>1179</v>
      </c>
      <c r="H35" s="354">
        <v>67.45</v>
      </c>
      <c r="I35" s="354">
        <v>38</v>
      </c>
      <c r="J35" s="354">
        <v>41</v>
      </c>
      <c r="K35" s="357">
        <v>43</v>
      </c>
      <c r="L35" s="354">
        <v>41</v>
      </c>
      <c r="M35" s="354">
        <v>52</v>
      </c>
      <c r="N35" s="354">
        <v>56</v>
      </c>
      <c r="O35" s="354">
        <v>57</v>
      </c>
      <c r="P35" s="354">
        <v>57</v>
      </c>
      <c r="Q35" s="349">
        <f t="shared" si="0"/>
        <v>98</v>
      </c>
      <c r="R35" s="354">
        <v>1</v>
      </c>
      <c r="U35" s="73"/>
      <c r="V35" s="73"/>
      <c r="W35" s="73"/>
      <c r="X35" s="73"/>
      <c r="Y35" s="73"/>
      <c r="Z35" s="73"/>
      <c r="AA35" s="73"/>
      <c r="AB35" s="73"/>
      <c r="AC35" s="73"/>
    </row>
    <row r="36" spans="1:29" s="92" customFormat="1" ht="12.75">
      <c r="A36" s="354">
        <v>4</v>
      </c>
      <c r="B36" s="350" t="s">
        <v>259</v>
      </c>
      <c r="C36" s="354" t="s">
        <v>1194</v>
      </c>
      <c r="D36" s="354">
        <v>75</v>
      </c>
      <c r="E36" s="355" t="s">
        <v>1196</v>
      </c>
      <c r="F36" s="356">
        <v>1997</v>
      </c>
      <c r="G36" s="356" t="s">
        <v>1197</v>
      </c>
      <c r="H36" s="354">
        <v>73.599999999999994</v>
      </c>
      <c r="I36" s="354">
        <v>40</v>
      </c>
      <c r="J36" s="354">
        <v>45</v>
      </c>
      <c r="K36" s="354">
        <v>47</v>
      </c>
      <c r="L36" s="354">
        <v>47</v>
      </c>
      <c r="M36" s="354">
        <v>55</v>
      </c>
      <c r="N36" s="357">
        <v>60</v>
      </c>
      <c r="O36" s="357">
        <v>60</v>
      </c>
      <c r="P36" s="354">
        <v>55</v>
      </c>
      <c r="Q36" s="349">
        <f t="shared" si="0"/>
        <v>102</v>
      </c>
      <c r="R36" s="354">
        <v>1</v>
      </c>
      <c r="U36" s="73"/>
      <c r="V36" s="73"/>
      <c r="W36" s="73"/>
      <c r="X36" s="73"/>
      <c r="Y36" s="73"/>
      <c r="Z36" s="73"/>
      <c r="AA36" s="73"/>
      <c r="AB36" s="73"/>
      <c r="AC36" s="73"/>
    </row>
    <row r="37" spans="1:29" s="72" customFormat="1" ht="15" customHeight="1">
      <c r="A37" s="354">
        <v>1</v>
      </c>
      <c r="B37" s="350" t="s">
        <v>259</v>
      </c>
      <c r="C37" s="354" t="s">
        <v>1194</v>
      </c>
      <c r="D37" s="358" t="s">
        <v>6</v>
      </c>
      <c r="E37" s="355" t="s">
        <v>1198</v>
      </c>
      <c r="F37" s="356">
        <v>1996</v>
      </c>
      <c r="G37" s="356" t="s">
        <v>1181</v>
      </c>
      <c r="H37" s="354">
        <v>84.3</v>
      </c>
      <c r="I37" s="354">
        <v>36</v>
      </c>
      <c r="J37" s="357">
        <v>38</v>
      </c>
      <c r="K37" s="357">
        <v>38</v>
      </c>
      <c r="L37" s="354">
        <v>36</v>
      </c>
      <c r="M37" s="354">
        <v>53</v>
      </c>
      <c r="N37" s="354">
        <v>56</v>
      </c>
      <c r="O37" s="357">
        <v>58</v>
      </c>
      <c r="P37" s="354">
        <v>56</v>
      </c>
      <c r="Q37" s="349">
        <f t="shared" si="0"/>
        <v>92</v>
      </c>
      <c r="R37" s="354">
        <v>1</v>
      </c>
      <c r="S37" s="360"/>
      <c r="T37" s="360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72" customFormat="1" ht="12.75" customHeight="1">
      <c r="A38" s="354"/>
      <c r="B38" s="350"/>
      <c r="C38" s="354"/>
      <c r="D38" s="354"/>
      <c r="E38" s="355"/>
      <c r="F38" s="356"/>
      <c r="G38" s="356"/>
      <c r="H38" s="354"/>
      <c r="I38" s="354"/>
      <c r="J38" s="354"/>
      <c r="K38" s="354"/>
      <c r="L38" s="354"/>
      <c r="M38" s="354"/>
      <c r="N38" s="354"/>
      <c r="O38" s="354"/>
      <c r="P38" s="354"/>
      <c r="Q38" s="349"/>
      <c r="R38" s="354"/>
      <c r="S38" s="92"/>
      <c r="T38" s="92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s="72" customFormat="1" ht="12.75" customHeight="1">
      <c r="A39" s="354">
        <v>13</v>
      </c>
      <c r="B39" s="350" t="s">
        <v>259</v>
      </c>
      <c r="C39" s="354" t="s">
        <v>1199</v>
      </c>
      <c r="D39" s="354">
        <v>58</v>
      </c>
      <c r="E39" s="355" t="s">
        <v>1200</v>
      </c>
      <c r="F39" s="356">
        <v>1991</v>
      </c>
      <c r="G39" s="356" t="s">
        <v>1181</v>
      </c>
      <c r="H39" s="354">
        <v>56.45</v>
      </c>
      <c r="I39" s="357">
        <v>58</v>
      </c>
      <c r="J39" s="357">
        <v>58</v>
      </c>
      <c r="K39" s="354">
        <v>59</v>
      </c>
      <c r="L39" s="354">
        <v>59</v>
      </c>
      <c r="M39" s="354">
        <v>69</v>
      </c>
      <c r="N39" s="357">
        <v>73</v>
      </c>
      <c r="O39" s="354">
        <v>77</v>
      </c>
      <c r="P39" s="354">
        <v>77</v>
      </c>
      <c r="Q39" s="349">
        <f t="shared" si="0"/>
        <v>136</v>
      </c>
      <c r="R39" s="354">
        <v>1</v>
      </c>
      <c r="S39" s="360"/>
      <c r="T39" s="360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72" customFormat="1" ht="12.75" customHeight="1">
      <c r="A40" s="349">
        <v>3</v>
      </c>
      <c r="B40" s="350" t="s">
        <v>259</v>
      </c>
      <c r="C40" s="354" t="s">
        <v>1199</v>
      </c>
      <c r="D40" s="354">
        <v>69</v>
      </c>
      <c r="E40" s="355" t="s">
        <v>1201</v>
      </c>
      <c r="F40" s="356">
        <v>1987</v>
      </c>
      <c r="G40" s="356" t="s">
        <v>1202</v>
      </c>
      <c r="H40" s="354">
        <v>67.650000000000006</v>
      </c>
      <c r="I40" s="357">
        <v>79</v>
      </c>
      <c r="J40" s="357">
        <v>79</v>
      </c>
      <c r="K40" s="354">
        <v>79</v>
      </c>
      <c r="L40" s="354">
        <v>79</v>
      </c>
      <c r="M40" s="357">
        <v>100</v>
      </c>
      <c r="N40" s="354">
        <v>100</v>
      </c>
      <c r="O40" s="357">
        <v>102</v>
      </c>
      <c r="P40" s="354">
        <v>100</v>
      </c>
      <c r="Q40" s="349">
        <f t="shared" si="0"/>
        <v>179</v>
      </c>
      <c r="R40" s="354">
        <v>1</v>
      </c>
      <c r="S40" s="92"/>
      <c r="T40" s="92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s="73" customFormat="1" ht="12.75">
      <c r="A41" s="354"/>
      <c r="B41" s="350"/>
      <c r="C41" s="354"/>
      <c r="D41" s="354"/>
      <c r="E41" s="355"/>
      <c r="F41" s="356"/>
      <c r="G41" s="356"/>
      <c r="H41" s="354"/>
      <c r="I41" s="354"/>
      <c r="J41" s="354"/>
      <c r="K41" s="354"/>
      <c r="L41" s="354"/>
      <c r="M41" s="354"/>
      <c r="N41" s="354"/>
      <c r="O41" s="354"/>
      <c r="P41" s="354"/>
      <c r="Q41" s="349"/>
      <c r="R41" s="354"/>
      <c r="S41" s="92"/>
      <c r="T41" s="92"/>
    </row>
    <row r="42" spans="1:29" s="73" customFormat="1" ht="12.75">
      <c r="A42" s="354">
        <v>7</v>
      </c>
      <c r="B42" s="350" t="s">
        <v>259</v>
      </c>
      <c r="C42" s="354" t="s">
        <v>1203</v>
      </c>
      <c r="D42" s="354">
        <v>63</v>
      </c>
      <c r="E42" s="355" t="s">
        <v>1185</v>
      </c>
      <c r="F42" s="356">
        <v>1955</v>
      </c>
      <c r="G42" s="356" t="s">
        <v>1181</v>
      </c>
      <c r="H42" s="354">
        <v>62.1</v>
      </c>
      <c r="I42" s="354">
        <v>29</v>
      </c>
      <c r="J42" s="354">
        <v>31</v>
      </c>
      <c r="K42" s="357">
        <v>33</v>
      </c>
      <c r="L42" s="354">
        <v>31</v>
      </c>
      <c r="M42" s="354">
        <v>37</v>
      </c>
      <c r="N42" s="354">
        <v>39</v>
      </c>
      <c r="O42" s="354">
        <v>40</v>
      </c>
      <c r="P42" s="354">
        <v>40</v>
      </c>
      <c r="Q42" s="349">
        <f t="shared" si="0"/>
        <v>71</v>
      </c>
      <c r="R42" s="354">
        <v>1</v>
      </c>
      <c r="S42" s="92"/>
      <c r="T42" s="92"/>
    </row>
    <row r="43" spans="1:29" s="73" customFormat="1" ht="12.75">
      <c r="A43" s="354">
        <v>14</v>
      </c>
      <c r="B43" s="350" t="s">
        <v>259</v>
      </c>
      <c r="C43" s="354" t="s">
        <v>1203</v>
      </c>
      <c r="D43" s="354">
        <v>75</v>
      </c>
      <c r="E43" s="355" t="s">
        <v>1204</v>
      </c>
      <c r="F43" s="356">
        <v>1979</v>
      </c>
      <c r="G43" s="356" t="s">
        <v>1181</v>
      </c>
      <c r="H43" s="354">
        <v>72.150000000000006</v>
      </c>
      <c r="I43" s="354">
        <v>53</v>
      </c>
      <c r="J43" s="357">
        <v>57</v>
      </c>
      <c r="K43" s="354">
        <v>60</v>
      </c>
      <c r="L43" s="354">
        <v>60</v>
      </c>
      <c r="M43" s="354">
        <v>71</v>
      </c>
      <c r="N43" s="354">
        <v>75</v>
      </c>
      <c r="O43" s="357">
        <v>80</v>
      </c>
      <c r="P43" s="354">
        <v>75</v>
      </c>
      <c r="Q43" s="349">
        <f t="shared" si="0"/>
        <v>135</v>
      </c>
      <c r="R43" s="354">
        <v>1</v>
      </c>
      <c r="S43" s="92"/>
      <c r="T43" s="92"/>
    </row>
    <row r="44" spans="1:29" s="73" customFormat="1" ht="12.75">
      <c r="A44" s="92"/>
      <c r="B44" s="300"/>
      <c r="C44" s="299"/>
      <c r="D44" s="92"/>
      <c r="E44" s="2"/>
      <c r="F44" s="94"/>
      <c r="G44" s="94"/>
      <c r="H44" s="92"/>
      <c r="I44" s="92"/>
      <c r="J44" s="92"/>
      <c r="K44" s="92"/>
      <c r="L44" s="92"/>
      <c r="M44" s="92"/>
      <c r="N44" s="92"/>
      <c r="O44" s="92"/>
      <c r="P44" s="92"/>
      <c r="Q44" s="299"/>
      <c r="R44" s="92"/>
      <c r="S44" s="92"/>
      <c r="T44" s="92"/>
    </row>
    <row r="45" spans="1:29" s="73" customFormat="1" ht="12.75">
      <c r="A45" s="349">
        <v>11</v>
      </c>
      <c r="B45" s="350" t="s">
        <v>111</v>
      </c>
      <c r="C45" s="349" t="s">
        <v>1194</v>
      </c>
      <c r="D45" s="349">
        <v>69</v>
      </c>
      <c r="E45" s="351" t="s">
        <v>1205</v>
      </c>
      <c r="F45" s="352">
        <v>1995</v>
      </c>
      <c r="G45" s="352" t="s">
        <v>960</v>
      </c>
      <c r="H45" s="349">
        <v>67.55</v>
      </c>
      <c r="I45" s="349">
        <v>80</v>
      </c>
      <c r="J45" s="349">
        <v>83</v>
      </c>
      <c r="K45" s="353">
        <v>85</v>
      </c>
      <c r="L45" s="349">
        <v>83</v>
      </c>
      <c r="M45" s="349">
        <v>95</v>
      </c>
      <c r="N45" s="349">
        <v>100</v>
      </c>
      <c r="O45" s="353">
        <v>105</v>
      </c>
      <c r="P45" s="349">
        <v>100</v>
      </c>
      <c r="Q45" s="349">
        <f>L45+P45</f>
        <v>183</v>
      </c>
      <c r="R45" s="349">
        <v>3</v>
      </c>
      <c r="S45" s="92"/>
      <c r="T45" s="92"/>
    </row>
    <row r="46" spans="1:29" s="73" customFormat="1" ht="12.75">
      <c r="A46" s="354">
        <v>19</v>
      </c>
      <c r="B46" s="350" t="s">
        <v>111</v>
      </c>
      <c r="C46" s="349" t="s">
        <v>1194</v>
      </c>
      <c r="D46" s="354">
        <v>69</v>
      </c>
      <c r="E46" s="355" t="s">
        <v>1206</v>
      </c>
      <c r="F46" s="356">
        <v>1995</v>
      </c>
      <c r="G46" s="356" t="s">
        <v>1207</v>
      </c>
      <c r="H46" s="354">
        <v>68.849999999999994</v>
      </c>
      <c r="I46" s="354">
        <v>95</v>
      </c>
      <c r="J46" s="354">
        <v>99</v>
      </c>
      <c r="K46" s="357">
        <v>102</v>
      </c>
      <c r="L46" s="354">
        <v>99</v>
      </c>
      <c r="M46" s="357">
        <v>125</v>
      </c>
      <c r="N46" s="357">
        <v>125</v>
      </c>
      <c r="O46" s="354">
        <v>125</v>
      </c>
      <c r="P46" s="354">
        <v>125</v>
      </c>
      <c r="Q46" s="349">
        <f t="shared" ref="Q46:Q66" si="1">L46+P46</f>
        <v>224</v>
      </c>
      <c r="R46" s="354">
        <v>1</v>
      </c>
      <c r="S46" s="92"/>
      <c r="T46" s="92"/>
    </row>
    <row r="47" spans="1:29" s="73" customFormat="1" ht="12.75">
      <c r="A47" s="354">
        <v>13</v>
      </c>
      <c r="B47" s="350" t="s">
        <v>111</v>
      </c>
      <c r="C47" s="349" t="s">
        <v>1194</v>
      </c>
      <c r="D47" s="354">
        <v>69</v>
      </c>
      <c r="E47" s="355" t="s">
        <v>962</v>
      </c>
      <c r="F47" s="356">
        <v>1996</v>
      </c>
      <c r="G47" s="356" t="s">
        <v>928</v>
      </c>
      <c r="H47" s="354">
        <v>68.849999999999994</v>
      </c>
      <c r="I47" s="354">
        <v>80</v>
      </c>
      <c r="J47" s="354">
        <v>85</v>
      </c>
      <c r="K47" s="357">
        <v>88</v>
      </c>
      <c r="L47" s="354">
        <v>85</v>
      </c>
      <c r="M47" s="357">
        <v>110</v>
      </c>
      <c r="N47" s="354">
        <v>110</v>
      </c>
      <c r="O47" s="354">
        <v>115</v>
      </c>
      <c r="P47" s="354">
        <v>115</v>
      </c>
      <c r="Q47" s="349">
        <f t="shared" si="1"/>
        <v>200</v>
      </c>
      <c r="R47" s="354">
        <v>2</v>
      </c>
      <c r="S47" s="92"/>
      <c r="T47" s="92"/>
    </row>
    <row r="48" spans="1:29" s="73" customFormat="1" ht="12.75">
      <c r="A48" s="354"/>
      <c r="B48" s="350"/>
      <c r="C48" s="349"/>
      <c r="D48" s="354"/>
      <c r="E48" s="355"/>
      <c r="F48" s="356"/>
      <c r="G48" s="356"/>
      <c r="H48" s="354"/>
      <c r="I48" s="354"/>
      <c r="J48" s="354"/>
      <c r="K48" s="354"/>
      <c r="L48" s="354"/>
      <c r="M48" s="354"/>
      <c r="N48" s="354"/>
      <c r="O48" s="354"/>
      <c r="P48" s="354"/>
      <c r="Q48" s="349"/>
      <c r="R48" s="354"/>
      <c r="S48" s="92"/>
      <c r="T48" s="92"/>
    </row>
    <row r="49" spans="1:20" s="73" customFormat="1" ht="12.75">
      <c r="A49" s="354">
        <v>2</v>
      </c>
      <c r="B49" s="350" t="s">
        <v>111</v>
      </c>
      <c r="C49" s="349" t="s">
        <v>1194</v>
      </c>
      <c r="D49" s="354">
        <v>77</v>
      </c>
      <c r="E49" s="355" t="s">
        <v>1208</v>
      </c>
      <c r="F49" s="356">
        <v>1995</v>
      </c>
      <c r="G49" s="356" t="s">
        <v>928</v>
      </c>
      <c r="H49" s="354">
        <v>75</v>
      </c>
      <c r="I49" s="357">
        <v>110</v>
      </c>
      <c r="J49" s="354">
        <v>110</v>
      </c>
      <c r="K49" s="354">
        <v>115</v>
      </c>
      <c r="L49" s="354">
        <v>115</v>
      </c>
      <c r="M49" s="354">
        <v>135</v>
      </c>
      <c r="N49" s="357">
        <v>140</v>
      </c>
      <c r="O49" s="357">
        <v>141</v>
      </c>
      <c r="P49" s="354">
        <v>135</v>
      </c>
      <c r="Q49" s="349">
        <f t="shared" si="1"/>
        <v>250</v>
      </c>
      <c r="R49" s="354">
        <v>1</v>
      </c>
      <c r="S49" s="92"/>
      <c r="T49" s="92"/>
    </row>
    <row r="50" spans="1:20" s="73" customFormat="1" ht="12.75">
      <c r="A50" s="354">
        <v>8</v>
      </c>
      <c r="B50" s="350" t="s">
        <v>111</v>
      </c>
      <c r="C50" s="349" t="s">
        <v>1194</v>
      </c>
      <c r="D50" s="354">
        <v>77</v>
      </c>
      <c r="E50" s="355" t="s">
        <v>1209</v>
      </c>
      <c r="F50" s="356">
        <v>1995</v>
      </c>
      <c r="G50" s="356" t="s">
        <v>1189</v>
      </c>
      <c r="H50" s="354">
        <v>75.3</v>
      </c>
      <c r="I50" s="354">
        <v>96</v>
      </c>
      <c r="J50" s="354">
        <v>100</v>
      </c>
      <c r="K50" s="357">
        <v>102</v>
      </c>
      <c r="L50" s="354">
        <v>100</v>
      </c>
      <c r="M50" s="354">
        <v>120</v>
      </c>
      <c r="N50" s="357">
        <v>125</v>
      </c>
      <c r="O50" s="357">
        <v>125</v>
      </c>
      <c r="P50" s="354">
        <v>120</v>
      </c>
      <c r="Q50" s="349">
        <f t="shared" si="1"/>
        <v>220</v>
      </c>
      <c r="R50" s="354"/>
      <c r="S50" s="92"/>
      <c r="T50" s="92"/>
    </row>
    <row r="51" spans="1:20" s="73" customFormat="1" ht="12.75">
      <c r="A51" s="354">
        <v>4</v>
      </c>
      <c r="B51" s="350" t="s">
        <v>111</v>
      </c>
      <c r="C51" s="349" t="s">
        <v>1194</v>
      </c>
      <c r="D51" s="354">
        <v>77</v>
      </c>
      <c r="E51" s="355" t="s">
        <v>1210</v>
      </c>
      <c r="F51" s="356">
        <v>1995</v>
      </c>
      <c r="G51" s="356" t="s">
        <v>928</v>
      </c>
      <c r="H51" s="354">
        <v>72.150000000000006</v>
      </c>
      <c r="I51" s="354">
        <v>100</v>
      </c>
      <c r="J51" s="357">
        <v>106</v>
      </c>
      <c r="K51" s="357">
        <v>106</v>
      </c>
      <c r="L51" s="354">
        <v>100</v>
      </c>
      <c r="M51" s="354">
        <v>115</v>
      </c>
      <c r="N51" s="354">
        <v>125</v>
      </c>
      <c r="O51" s="354">
        <v>133</v>
      </c>
      <c r="P51" s="354">
        <v>133</v>
      </c>
      <c r="Q51" s="349">
        <f t="shared" si="1"/>
        <v>233</v>
      </c>
      <c r="R51" s="354"/>
      <c r="S51" s="92"/>
      <c r="T51" s="92"/>
    </row>
    <row r="52" spans="1:20" s="73" customFormat="1" ht="12.75">
      <c r="A52" s="354">
        <v>12</v>
      </c>
      <c r="B52" s="350" t="s">
        <v>111</v>
      </c>
      <c r="C52" s="349" t="s">
        <v>1194</v>
      </c>
      <c r="D52" s="354">
        <v>77</v>
      </c>
      <c r="E52" s="355" t="s">
        <v>1211</v>
      </c>
      <c r="F52" s="356">
        <v>1995</v>
      </c>
      <c r="G52" s="356" t="s">
        <v>1181</v>
      </c>
      <c r="H52" s="354">
        <v>76.599999999999994</v>
      </c>
      <c r="I52" s="354">
        <v>100</v>
      </c>
      <c r="J52" s="357">
        <v>105</v>
      </c>
      <c r="K52" s="354">
        <v>105</v>
      </c>
      <c r="L52" s="354">
        <v>105</v>
      </c>
      <c r="M52" s="354">
        <v>130</v>
      </c>
      <c r="N52" s="354">
        <v>135</v>
      </c>
      <c r="O52" s="354">
        <v>138</v>
      </c>
      <c r="P52" s="354">
        <v>138</v>
      </c>
      <c r="Q52" s="349">
        <f t="shared" si="1"/>
        <v>243</v>
      </c>
      <c r="R52" s="354">
        <v>3</v>
      </c>
      <c r="S52" s="92"/>
      <c r="T52" s="92"/>
    </row>
    <row r="53" spans="1:20" s="73" customFormat="1" ht="12.75">
      <c r="A53" s="354">
        <v>6</v>
      </c>
      <c r="B53" s="350" t="s">
        <v>111</v>
      </c>
      <c r="C53" s="349" t="s">
        <v>1194</v>
      </c>
      <c r="D53" s="354">
        <v>77</v>
      </c>
      <c r="E53" s="355" t="s">
        <v>1212</v>
      </c>
      <c r="F53" s="356">
        <v>1997</v>
      </c>
      <c r="G53" s="356" t="s">
        <v>928</v>
      </c>
      <c r="H53" s="354">
        <v>76.25</v>
      </c>
      <c r="I53" s="354">
        <v>97</v>
      </c>
      <c r="J53" s="354">
        <v>102</v>
      </c>
      <c r="K53" s="357">
        <v>107</v>
      </c>
      <c r="L53" s="354">
        <v>102</v>
      </c>
      <c r="M53" s="354">
        <v>133</v>
      </c>
      <c r="N53" s="354">
        <v>138</v>
      </c>
      <c r="O53" s="354">
        <v>141</v>
      </c>
      <c r="P53" s="354">
        <v>141</v>
      </c>
      <c r="Q53" s="349">
        <f t="shared" si="1"/>
        <v>243</v>
      </c>
      <c r="R53" s="354">
        <v>2</v>
      </c>
      <c r="S53" s="92"/>
      <c r="T53" s="92"/>
    </row>
    <row r="54" spans="1:20" s="73" customFormat="1" ht="12.75">
      <c r="A54" s="354"/>
      <c r="B54" s="350"/>
      <c r="C54" s="349"/>
      <c r="D54" s="354"/>
      <c r="E54" s="355"/>
      <c r="F54" s="356"/>
      <c r="G54" s="356"/>
      <c r="H54" s="354"/>
      <c r="I54" s="354"/>
      <c r="J54" s="354"/>
      <c r="K54" s="354"/>
      <c r="L54" s="354"/>
      <c r="M54" s="354"/>
      <c r="N54" s="354"/>
      <c r="O54" s="354"/>
      <c r="P54" s="354"/>
      <c r="Q54" s="349"/>
      <c r="R54" s="354"/>
      <c r="S54" s="92"/>
      <c r="T54" s="92"/>
    </row>
    <row r="55" spans="1:20" s="73" customFormat="1" ht="12.75">
      <c r="A55" s="354">
        <v>7</v>
      </c>
      <c r="B55" s="350" t="s">
        <v>111</v>
      </c>
      <c r="C55" s="349" t="s">
        <v>1194</v>
      </c>
      <c r="D55" s="354">
        <v>85</v>
      </c>
      <c r="E55" s="355" t="s">
        <v>1213</v>
      </c>
      <c r="F55" s="356">
        <v>1996</v>
      </c>
      <c r="G55" s="356" t="s">
        <v>1189</v>
      </c>
      <c r="H55" s="354">
        <v>82.45</v>
      </c>
      <c r="I55" s="354">
        <v>77</v>
      </c>
      <c r="J55" s="357">
        <v>82</v>
      </c>
      <c r="K55" s="357">
        <v>82</v>
      </c>
      <c r="L55" s="354">
        <v>77</v>
      </c>
      <c r="M55" s="354">
        <v>102</v>
      </c>
      <c r="N55" s="354">
        <v>105</v>
      </c>
      <c r="O55" s="354">
        <v>107</v>
      </c>
      <c r="P55" s="354">
        <v>107</v>
      </c>
      <c r="Q55" s="349">
        <f t="shared" si="1"/>
        <v>184</v>
      </c>
      <c r="R55" s="354">
        <v>2</v>
      </c>
      <c r="S55" s="92"/>
      <c r="T55" s="92"/>
    </row>
    <row r="56" spans="1:20" s="73" customFormat="1" ht="12.75">
      <c r="A56" s="354">
        <v>9</v>
      </c>
      <c r="B56" s="350" t="s">
        <v>111</v>
      </c>
      <c r="C56" s="349" t="s">
        <v>1194</v>
      </c>
      <c r="D56" s="354">
        <v>85</v>
      </c>
      <c r="E56" s="355" t="s">
        <v>1214</v>
      </c>
      <c r="F56" s="356">
        <v>1997</v>
      </c>
      <c r="G56" s="356" t="s">
        <v>1189</v>
      </c>
      <c r="H56" s="354">
        <v>83.15</v>
      </c>
      <c r="I56" s="354">
        <v>77</v>
      </c>
      <c r="J56" s="354">
        <v>81</v>
      </c>
      <c r="K56" s="357">
        <v>84</v>
      </c>
      <c r="L56" s="354">
        <v>81</v>
      </c>
      <c r="M56" s="357">
        <v>105</v>
      </c>
      <c r="N56" s="354">
        <v>105</v>
      </c>
      <c r="O56" s="357">
        <v>107</v>
      </c>
      <c r="P56" s="354">
        <v>105</v>
      </c>
      <c r="Q56" s="349">
        <f t="shared" si="1"/>
        <v>186</v>
      </c>
      <c r="R56" s="354">
        <v>1</v>
      </c>
      <c r="S56" s="92"/>
      <c r="T56" s="92"/>
    </row>
    <row r="57" spans="1:20" s="73" customFormat="1" ht="12.75">
      <c r="A57" s="354"/>
      <c r="B57" s="350"/>
      <c r="C57" s="349"/>
      <c r="D57" s="354"/>
      <c r="E57" s="355"/>
      <c r="F57" s="356"/>
      <c r="G57" s="356"/>
      <c r="H57" s="354"/>
      <c r="I57" s="354"/>
      <c r="J57" s="354"/>
      <c r="K57" s="354"/>
      <c r="L57" s="354"/>
      <c r="M57" s="354"/>
      <c r="N57" s="354"/>
      <c r="O57" s="354"/>
      <c r="P57" s="354"/>
      <c r="Q57" s="349"/>
      <c r="R57" s="354"/>
      <c r="S57" s="92"/>
      <c r="T57" s="92"/>
    </row>
    <row r="58" spans="1:20" s="73" customFormat="1" ht="12.75">
      <c r="A58" s="354">
        <v>3</v>
      </c>
      <c r="B58" s="350" t="s">
        <v>111</v>
      </c>
      <c r="C58" s="349" t="s">
        <v>1194</v>
      </c>
      <c r="D58" s="354">
        <v>94</v>
      </c>
      <c r="E58" s="355" t="s">
        <v>568</v>
      </c>
      <c r="F58" s="356">
        <v>1997</v>
      </c>
      <c r="G58" s="356" t="s">
        <v>1189</v>
      </c>
      <c r="H58" s="354">
        <v>91.5</v>
      </c>
      <c r="I58" s="354">
        <v>68</v>
      </c>
      <c r="J58" s="357">
        <v>75</v>
      </c>
      <c r="K58" s="357">
        <v>75</v>
      </c>
      <c r="L58" s="354">
        <v>68</v>
      </c>
      <c r="M58" s="354">
        <v>80</v>
      </c>
      <c r="N58" s="354">
        <v>86</v>
      </c>
      <c r="O58" s="357">
        <v>92</v>
      </c>
      <c r="P58" s="354">
        <v>86</v>
      </c>
      <c r="Q58" s="349">
        <f t="shared" si="1"/>
        <v>154</v>
      </c>
      <c r="R58" s="354">
        <v>2</v>
      </c>
      <c r="S58" s="92"/>
      <c r="T58" s="92"/>
    </row>
    <row r="59" spans="1:20" s="73" customFormat="1" ht="12.75">
      <c r="A59" s="349">
        <v>17</v>
      </c>
      <c r="B59" s="350" t="s">
        <v>111</v>
      </c>
      <c r="C59" s="349" t="s">
        <v>1194</v>
      </c>
      <c r="D59" s="354">
        <v>94</v>
      </c>
      <c r="E59" s="355" t="s">
        <v>1215</v>
      </c>
      <c r="F59" s="356">
        <v>1995</v>
      </c>
      <c r="G59" s="356" t="s">
        <v>928</v>
      </c>
      <c r="H59" s="354">
        <v>90.9</v>
      </c>
      <c r="I59" s="354">
        <v>84</v>
      </c>
      <c r="J59" s="354">
        <v>89</v>
      </c>
      <c r="K59" s="354">
        <v>95</v>
      </c>
      <c r="L59" s="354">
        <v>95</v>
      </c>
      <c r="M59" s="354">
        <v>125</v>
      </c>
      <c r="N59" s="354">
        <v>134</v>
      </c>
      <c r="O59" s="357">
        <v>143</v>
      </c>
      <c r="P59" s="354">
        <v>134</v>
      </c>
      <c r="Q59" s="349">
        <f t="shared" si="1"/>
        <v>229</v>
      </c>
      <c r="R59" s="354">
        <v>1</v>
      </c>
      <c r="S59" s="92"/>
      <c r="T59" s="92"/>
    </row>
    <row r="60" spans="1:20" s="73" customFormat="1" ht="12.75">
      <c r="A60" s="354"/>
      <c r="B60" s="350"/>
      <c r="C60" s="349"/>
      <c r="D60" s="354"/>
      <c r="E60" s="355"/>
      <c r="F60" s="356"/>
      <c r="G60" s="356"/>
      <c r="H60" s="354"/>
      <c r="I60" s="354"/>
      <c r="J60" s="354"/>
      <c r="K60" s="354"/>
      <c r="L60" s="354"/>
      <c r="M60" s="354"/>
      <c r="N60" s="354"/>
      <c r="O60" s="354"/>
      <c r="P60" s="354"/>
      <c r="Q60" s="349"/>
      <c r="R60" s="354"/>
      <c r="S60" s="92"/>
      <c r="T60" s="92"/>
    </row>
    <row r="61" spans="1:20" s="73" customFormat="1" ht="12.75">
      <c r="A61" s="354">
        <v>16</v>
      </c>
      <c r="B61" s="350" t="s">
        <v>111</v>
      </c>
      <c r="C61" s="349" t="s">
        <v>1194</v>
      </c>
      <c r="D61" s="354">
        <v>105</v>
      </c>
      <c r="E61" s="355" t="s">
        <v>1216</v>
      </c>
      <c r="F61" s="356">
        <v>1997</v>
      </c>
      <c r="G61" s="356" t="s">
        <v>1197</v>
      </c>
      <c r="H61" s="354">
        <v>99.85</v>
      </c>
      <c r="I61" s="354">
        <v>122</v>
      </c>
      <c r="J61" s="357">
        <v>127</v>
      </c>
      <c r="K61" s="357">
        <v>127</v>
      </c>
      <c r="L61" s="354">
        <v>122</v>
      </c>
      <c r="M61" s="354">
        <v>150</v>
      </c>
      <c r="N61" s="357">
        <v>160</v>
      </c>
      <c r="O61" s="359" t="s">
        <v>1183</v>
      </c>
      <c r="P61" s="354">
        <v>150</v>
      </c>
      <c r="Q61" s="349">
        <f t="shared" si="1"/>
        <v>272</v>
      </c>
      <c r="R61" s="354">
        <v>1</v>
      </c>
      <c r="S61" s="92"/>
      <c r="T61" s="92"/>
    </row>
    <row r="62" spans="1:20" s="73" customFormat="1" ht="12.75">
      <c r="A62" s="354">
        <v>10</v>
      </c>
      <c r="B62" s="350" t="s">
        <v>111</v>
      </c>
      <c r="C62" s="349" t="s">
        <v>1194</v>
      </c>
      <c r="D62" s="354">
        <v>105</v>
      </c>
      <c r="E62" s="355" t="s">
        <v>1217</v>
      </c>
      <c r="F62" s="356">
        <v>1995</v>
      </c>
      <c r="G62" s="356" t="s">
        <v>928</v>
      </c>
      <c r="H62" s="354">
        <v>101</v>
      </c>
      <c r="I62" s="354">
        <v>92</v>
      </c>
      <c r="J62" s="357">
        <v>97</v>
      </c>
      <c r="K62" s="357">
        <v>97</v>
      </c>
      <c r="L62" s="354">
        <v>92</v>
      </c>
      <c r="M62" s="354">
        <v>136</v>
      </c>
      <c r="N62" s="354">
        <v>143</v>
      </c>
      <c r="O62" s="354">
        <v>148</v>
      </c>
      <c r="P62" s="354">
        <v>148</v>
      </c>
      <c r="Q62" s="349">
        <f t="shared" si="1"/>
        <v>240</v>
      </c>
      <c r="R62" s="354">
        <v>2</v>
      </c>
      <c r="S62" s="92"/>
      <c r="T62" s="92"/>
    </row>
    <row r="63" spans="1:20" s="73" customFormat="1" ht="12.75">
      <c r="A63" s="354"/>
      <c r="B63" s="350"/>
      <c r="C63" s="349"/>
      <c r="D63" s="354"/>
      <c r="E63" s="355"/>
      <c r="F63" s="356"/>
      <c r="G63" s="356"/>
      <c r="H63" s="354"/>
      <c r="I63" s="354"/>
      <c r="J63" s="354"/>
      <c r="K63" s="354"/>
      <c r="L63" s="354"/>
      <c r="M63" s="354"/>
      <c r="N63" s="354"/>
      <c r="O63" s="354"/>
      <c r="P63" s="354"/>
      <c r="Q63" s="349"/>
      <c r="R63" s="354"/>
      <c r="S63" s="92"/>
      <c r="T63" s="92"/>
    </row>
    <row r="64" spans="1:20" s="73" customFormat="1" ht="12.75">
      <c r="A64" s="354">
        <v>14</v>
      </c>
      <c r="B64" s="350" t="s">
        <v>111</v>
      </c>
      <c r="C64" s="349" t="s">
        <v>1194</v>
      </c>
      <c r="D64" s="358" t="s">
        <v>5</v>
      </c>
      <c r="E64" s="355" t="s">
        <v>1218</v>
      </c>
      <c r="F64" s="356">
        <v>1997</v>
      </c>
      <c r="G64" s="356" t="s">
        <v>928</v>
      </c>
      <c r="H64" s="354">
        <v>130.5</v>
      </c>
      <c r="I64" s="354">
        <v>115</v>
      </c>
      <c r="J64" s="357">
        <v>120</v>
      </c>
      <c r="K64" s="357">
        <v>120</v>
      </c>
      <c r="L64" s="354">
        <v>115</v>
      </c>
      <c r="M64" s="354">
        <v>152</v>
      </c>
      <c r="N64" s="354">
        <v>157</v>
      </c>
      <c r="O64" s="357">
        <v>162</v>
      </c>
      <c r="P64" s="354">
        <v>157</v>
      </c>
      <c r="Q64" s="349">
        <f t="shared" si="1"/>
        <v>272</v>
      </c>
      <c r="R64" s="354">
        <v>1</v>
      </c>
      <c r="S64" s="92"/>
      <c r="T64" s="92"/>
    </row>
    <row r="65" spans="1:20" s="73" customFormat="1" ht="12.75">
      <c r="A65" s="354">
        <v>5</v>
      </c>
      <c r="B65" s="350" t="s">
        <v>111</v>
      </c>
      <c r="C65" s="349" t="s">
        <v>1194</v>
      </c>
      <c r="D65" s="358" t="s">
        <v>5</v>
      </c>
      <c r="E65" s="355" t="s">
        <v>1219</v>
      </c>
      <c r="F65" s="356">
        <v>1997</v>
      </c>
      <c r="G65" s="356" t="s">
        <v>1179</v>
      </c>
      <c r="H65" s="354">
        <v>115.2</v>
      </c>
      <c r="I65" s="354">
        <v>70</v>
      </c>
      <c r="J65" s="357">
        <v>77</v>
      </c>
      <c r="K65" s="354">
        <v>77</v>
      </c>
      <c r="L65" s="354">
        <v>77</v>
      </c>
      <c r="M65" s="354">
        <v>115</v>
      </c>
      <c r="N65" s="357">
        <v>120</v>
      </c>
      <c r="O65" s="357">
        <v>120</v>
      </c>
      <c r="P65" s="354">
        <v>115</v>
      </c>
      <c r="Q65" s="349">
        <f t="shared" si="1"/>
        <v>192</v>
      </c>
      <c r="R65" s="354">
        <v>2</v>
      </c>
      <c r="S65" s="92"/>
      <c r="T65" s="92"/>
    </row>
    <row r="66" spans="1:20" s="73" customFormat="1" ht="12.75">
      <c r="A66" s="354">
        <v>1</v>
      </c>
      <c r="B66" s="350" t="s">
        <v>111</v>
      </c>
      <c r="C66" s="349" t="s">
        <v>1194</v>
      </c>
      <c r="D66" s="358" t="s">
        <v>5</v>
      </c>
      <c r="E66" s="355" t="s">
        <v>1220</v>
      </c>
      <c r="F66" s="356">
        <v>1996</v>
      </c>
      <c r="G66" s="356" t="s">
        <v>1197</v>
      </c>
      <c r="H66" s="354">
        <v>108.55</v>
      </c>
      <c r="I66" s="354">
        <v>50</v>
      </c>
      <c r="J66" s="354">
        <v>55</v>
      </c>
      <c r="K66" s="354">
        <v>60</v>
      </c>
      <c r="L66" s="354">
        <v>60</v>
      </c>
      <c r="M66" s="354">
        <v>70</v>
      </c>
      <c r="N66" s="354">
        <v>80</v>
      </c>
      <c r="O66" s="357">
        <v>100</v>
      </c>
      <c r="P66" s="354">
        <v>80</v>
      </c>
      <c r="Q66" s="349">
        <f t="shared" si="1"/>
        <v>140</v>
      </c>
      <c r="R66" s="354">
        <v>3</v>
      </c>
      <c r="S66" s="92"/>
      <c r="T66" s="92"/>
    </row>
    <row r="67" spans="1:20" s="73" customFormat="1" ht="12.75">
      <c r="A67" s="92"/>
      <c r="B67" s="300"/>
      <c r="C67" s="299"/>
      <c r="D67" s="92"/>
      <c r="E67" s="2"/>
      <c r="F67" s="94"/>
      <c r="G67" s="94"/>
      <c r="H67" s="92"/>
      <c r="I67" s="92"/>
      <c r="J67" s="92"/>
      <c r="K67" s="92"/>
      <c r="L67" s="92"/>
      <c r="M67" s="92"/>
      <c r="N67" s="92"/>
      <c r="O67" s="92"/>
      <c r="P67" s="92"/>
      <c r="Q67" s="299"/>
      <c r="R67" s="92"/>
      <c r="S67" s="92"/>
      <c r="T67" s="92"/>
    </row>
    <row r="68" spans="1:20" s="73" customFormat="1" ht="12.75">
      <c r="A68" s="349">
        <v>12</v>
      </c>
      <c r="B68" s="350" t="s">
        <v>111</v>
      </c>
      <c r="C68" s="349" t="s">
        <v>1199</v>
      </c>
      <c r="D68" s="349">
        <v>77</v>
      </c>
      <c r="E68" s="351" t="s">
        <v>342</v>
      </c>
      <c r="F68" s="352">
        <v>1986</v>
      </c>
      <c r="G68" s="352" t="s">
        <v>960</v>
      </c>
      <c r="H68" s="349">
        <v>75.45</v>
      </c>
      <c r="I68" s="349">
        <v>85</v>
      </c>
      <c r="J68" s="353">
        <v>88</v>
      </c>
      <c r="K68" s="353">
        <v>91</v>
      </c>
      <c r="L68" s="349">
        <v>85</v>
      </c>
      <c r="M68" s="349">
        <v>111</v>
      </c>
      <c r="N68" s="353">
        <v>113</v>
      </c>
      <c r="O68" s="353">
        <v>113</v>
      </c>
      <c r="P68" s="349">
        <v>111</v>
      </c>
      <c r="Q68" s="349">
        <f>L68+P68</f>
        <v>196</v>
      </c>
      <c r="R68" s="349">
        <v>2</v>
      </c>
      <c r="S68" s="92"/>
      <c r="T68" s="92"/>
    </row>
    <row r="69" spans="1:20" s="73" customFormat="1" ht="12.75">
      <c r="A69" s="354">
        <v>14</v>
      </c>
      <c r="B69" s="350" t="s">
        <v>111</v>
      </c>
      <c r="C69" s="349" t="s">
        <v>1199</v>
      </c>
      <c r="D69" s="354">
        <v>77</v>
      </c>
      <c r="E69" s="355" t="s">
        <v>1221</v>
      </c>
      <c r="F69" s="356">
        <v>1987</v>
      </c>
      <c r="G69" s="356" t="s">
        <v>1207</v>
      </c>
      <c r="H69" s="354">
        <v>74.95</v>
      </c>
      <c r="I69" s="357">
        <v>90</v>
      </c>
      <c r="J69" s="354">
        <v>92</v>
      </c>
      <c r="K69" s="357">
        <v>95</v>
      </c>
      <c r="L69" s="354">
        <v>92</v>
      </c>
      <c r="M69" s="354">
        <v>110</v>
      </c>
      <c r="N69" s="354">
        <v>115</v>
      </c>
      <c r="O69" s="357">
        <v>118</v>
      </c>
      <c r="P69" s="354">
        <v>115</v>
      </c>
      <c r="Q69" s="349">
        <f t="shared" ref="Q69:Q78" si="2">L69+P69</f>
        <v>207</v>
      </c>
      <c r="R69" s="354">
        <v>1</v>
      </c>
      <c r="S69" s="92"/>
      <c r="T69" s="92"/>
    </row>
    <row r="70" spans="1:20" s="73" customFormat="1" ht="12.75">
      <c r="A70" s="354"/>
      <c r="B70" s="350"/>
      <c r="C70" s="349"/>
      <c r="D70" s="354"/>
      <c r="E70" s="355"/>
      <c r="F70" s="356"/>
      <c r="G70" s="356"/>
      <c r="H70" s="354"/>
      <c r="I70" s="354"/>
      <c r="J70" s="354"/>
      <c r="K70" s="354"/>
      <c r="L70" s="354"/>
      <c r="M70" s="354"/>
      <c r="N70" s="354"/>
      <c r="O70" s="354"/>
      <c r="P70" s="354"/>
      <c r="Q70" s="349"/>
      <c r="R70" s="354"/>
      <c r="S70" s="92"/>
      <c r="T70" s="92"/>
    </row>
    <row r="71" spans="1:20" s="73" customFormat="1" ht="12.75">
      <c r="A71" s="354">
        <v>17</v>
      </c>
      <c r="B71" s="350" t="s">
        <v>111</v>
      </c>
      <c r="C71" s="349" t="s">
        <v>1199</v>
      </c>
      <c r="D71" s="354">
        <v>85</v>
      </c>
      <c r="E71" s="355" t="s">
        <v>1222</v>
      </c>
      <c r="F71" s="356">
        <v>1985</v>
      </c>
      <c r="G71" s="356" t="s">
        <v>960</v>
      </c>
      <c r="H71" s="354">
        <v>85</v>
      </c>
      <c r="I71" s="354">
        <v>100</v>
      </c>
      <c r="J71" s="354">
        <v>103</v>
      </c>
      <c r="K71" s="354">
        <v>110</v>
      </c>
      <c r="L71" s="354">
        <v>110</v>
      </c>
      <c r="M71" s="354">
        <v>120</v>
      </c>
      <c r="N71" s="354">
        <v>129</v>
      </c>
      <c r="O71" s="357">
        <v>141</v>
      </c>
      <c r="P71" s="354">
        <v>129</v>
      </c>
      <c r="Q71" s="349">
        <f t="shared" si="2"/>
        <v>239</v>
      </c>
      <c r="R71" s="354">
        <v>1</v>
      </c>
      <c r="S71" s="92"/>
      <c r="T71" s="92"/>
    </row>
    <row r="72" spans="1:20" s="73" customFormat="1" ht="12.75">
      <c r="A72" s="354"/>
      <c r="B72" s="350"/>
      <c r="C72" s="349"/>
      <c r="D72" s="354"/>
      <c r="E72" s="355"/>
      <c r="F72" s="356"/>
      <c r="G72" s="356"/>
      <c r="H72" s="354"/>
      <c r="I72" s="354"/>
      <c r="J72" s="354"/>
      <c r="K72" s="354"/>
      <c r="L72" s="354"/>
      <c r="M72" s="354"/>
      <c r="N72" s="354"/>
      <c r="O72" s="354"/>
      <c r="P72" s="354"/>
      <c r="Q72" s="349"/>
      <c r="R72" s="354"/>
      <c r="S72" s="92"/>
      <c r="T72" s="92"/>
    </row>
    <row r="73" spans="1:20" s="73" customFormat="1" ht="12.75">
      <c r="A73" s="354">
        <v>10</v>
      </c>
      <c r="B73" s="350" t="s">
        <v>111</v>
      </c>
      <c r="C73" s="349" t="s">
        <v>1199</v>
      </c>
      <c r="D73" s="354">
        <v>94</v>
      </c>
      <c r="E73" s="355" t="s">
        <v>1223</v>
      </c>
      <c r="F73" s="356">
        <v>1983</v>
      </c>
      <c r="G73" s="356" t="s">
        <v>1181</v>
      </c>
      <c r="H73" s="354">
        <v>89.6</v>
      </c>
      <c r="I73" s="354">
        <v>90</v>
      </c>
      <c r="J73" s="357">
        <v>107</v>
      </c>
      <c r="K73" s="357">
        <v>107</v>
      </c>
      <c r="L73" s="354">
        <v>90</v>
      </c>
      <c r="M73" s="354">
        <v>130</v>
      </c>
      <c r="N73" s="354">
        <v>140</v>
      </c>
      <c r="O73" s="357">
        <v>150</v>
      </c>
      <c r="P73" s="354">
        <v>140</v>
      </c>
      <c r="Q73" s="349">
        <f t="shared" si="2"/>
        <v>230</v>
      </c>
      <c r="R73" s="354">
        <v>1</v>
      </c>
      <c r="S73" s="92"/>
      <c r="T73" s="92"/>
    </row>
    <row r="74" spans="1:20" s="73" customFormat="1" ht="12.75">
      <c r="A74" s="354"/>
      <c r="B74" s="350"/>
      <c r="C74" s="349"/>
      <c r="D74" s="354"/>
      <c r="E74" s="355"/>
      <c r="F74" s="356"/>
      <c r="G74" s="356"/>
      <c r="H74" s="354"/>
      <c r="I74" s="354"/>
      <c r="J74" s="354"/>
      <c r="K74" s="354"/>
      <c r="L74" s="354"/>
      <c r="M74" s="354"/>
      <c r="N74" s="354"/>
      <c r="O74" s="354"/>
      <c r="P74" s="354"/>
      <c r="Q74" s="349"/>
      <c r="R74" s="354"/>
      <c r="S74" s="92"/>
      <c r="T74" s="92"/>
    </row>
    <row r="75" spans="1:20" s="73" customFormat="1" ht="12.75">
      <c r="A75" s="354">
        <v>20</v>
      </c>
      <c r="B75" s="350" t="s">
        <v>111</v>
      </c>
      <c r="C75" s="349" t="s">
        <v>1199</v>
      </c>
      <c r="D75" s="354">
        <v>105</v>
      </c>
      <c r="E75" s="355" t="s">
        <v>1224</v>
      </c>
      <c r="F75" s="356">
        <v>1993</v>
      </c>
      <c r="G75" s="356" t="s">
        <v>928</v>
      </c>
      <c r="H75" s="354">
        <v>99</v>
      </c>
      <c r="I75" s="354">
        <v>135</v>
      </c>
      <c r="J75" s="357">
        <v>140</v>
      </c>
      <c r="K75" s="354">
        <v>140</v>
      </c>
      <c r="L75" s="354">
        <v>140</v>
      </c>
      <c r="M75" s="354">
        <v>170</v>
      </c>
      <c r="N75" s="354">
        <v>176</v>
      </c>
      <c r="O75" s="357">
        <v>182</v>
      </c>
      <c r="P75" s="354">
        <v>176</v>
      </c>
      <c r="Q75" s="349">
        <f t="shared" si="2"/>
        <v>316</v>
      </c>
      <c r="R75" s="354">
        <v>1</v>
      </c>
      <c r="S75" s="92"/>
      <c r="T75" s="92"/>
    </row>
    <row r="76" spans="1:20" s="73" customFormat="1" ht="12.75">
      <c r="A76" s="354">
        <v>16</v>
      </c>
      <c r="B76" s="350" t="s">
        <v>111</v>
      </c>
      <c r="C76" s="349" t="s">
        <v>1199</v>
      </c>
      <c r="D76" s="354">
        <v>105</v>
      </c>
      <c r="E76" s="355" t="s">
        <v>1225</v>
      </c>
      <c r="F76" s="356">
        <v>1993</v>
      </c>
      <c r="G76" s="356" t="s">
        <v>1207</v>
      </c>
      <c r="H76" s="354">
        <v>100.4</v>
      </c>
      <c r="I76" s="354">
        <v>110</v>
      </c>
      <c r="J76" s="354">
        <v>113</v>
      </c>
      <c r="K76" s="357">
        <v>116</v>
      </c>
      <c r="L76" s="354">
        <v>113</v>
      </c>
      <c r="M76" s="357">
        <v>130</v>
      </c>
      <c r="N76" s="357">
        <v>130</v>
      </c>
      <c r="O76" s="357">
        <v>130</v>
      </c>
      <c r="P76" s="359" t="s">
        <v>1183</v>
      </c>
      <c r="Q76" s="359" t="s">
        <v>1183</v>
      </c>
      <c r="R76" s="354"/>
      <c r="S76" s="92"/>
      <c r="T76" s="92"/>
    </row>
    <row r="77" spans="1:20" s="73" customFormat="1" ht="12.75">
      <c r="A77" s="354"/>
      <c r="B77" s="350"/>
      <c r="C77" s="349"/>
      <c r="D77" s="354"/>
      <c r="E77" s="355"/>
      <c r="F77" s="356"/>
      <c r="G77" s="356"/>
      <c r="H77" s="354"/>
      <c r="I77" s="354"/>
      <c r="J77" s="354"/>
      <c r="K77" s="354"/>
      <c r="L77" s="354"/>
      <c r="M77" s="354"/>
      <c r="N77" s="354"/>
      <c r="O77" s="354"/>
      <c r="P77" s="354"/>
      <c r="Q77" s="349"/>
      <c r="R77" s="354"/>
      <c r="S77" s="92"/>
      <c r="T77" s="92"/>
    </row>
    <row r="78" spans="1:20" s="73" customFormat="1" ht="12.75">
      <c r="A78" s="354">
        <v>15</v>
      </c>
      <c r="B78" s="350" t="s">
        <v>111</v>
      </c>
      <c r="C78" s="349" t="s">
        <v>1199</v>
      </c>
      <c r="D78" s="358" t="s">
        <v>5</v>
      </c>
      <c r="E78" s="355" t="s">
        <v>1226</v>
      </c>
      <c r="F78" s="356">
        <v>1992</v>
      </c>
      <c r="G78" s="356" t="s">
        <v>928</v>
      </c>
      <c r="H78" s="354">
        <v>108.8</v>
      </c>
      <c r="I78" s="354">
        <v>108</v>
      </c>
      <c r="J78" s="354">
        <v>113</v>
      </c>
      <c r="K78" s="354">
        <v>118</v>
      </c>
      <c r="L78" s="354">
        <v>118</v>
      </c>
      <c r="M78" s="354">
        <v>136</v>
      </c>
      <c r="N78" s="354">
        <v>143</v>
      </c>
      <c r="O78" s="357">
        <v>150</v>
      </c>
      <c r="P78" s="354">
        <v>143</v>
      </c>
      <c r="Q78" s="349">
        <f t="shared" si="2"/>
        <v>261</v>
      </c>
      <c r="R78" s="354">
        <v>1</v>
      </c>
      <c r="S78" s="92"/>
      <c r="T78" s="92"/>
    </row>
    <row r="79" spans="1:20" s="73" customFormat="1" ht="12.75">
      <c r="A79" s="92"/>
      <c r="B79" s="300"/>
      <c r="C79" s="299"/>
      <c r="D79" s="92"/>
      <c r="E79" s="2"/>
      <c r="F79" s="94"/>
      <c r="G79" s="94"/>
      <c r="H79" s="92"/>
      <c r="I79" s="92"/>
      <c r="J79" s="92"/>
      <c r="K79" s="92"/>
      <c r="L79" s="92"/>
      <c r="M79" s="92"/>
      <c r="N79" s="92"/>
      <c r="O79" s="92"/>
      <c r="P79" s="92"/>
      <c r="Q79" s="299"/>
      <c r="R79" s="92"/>
      <c r="S79" s="92"/>
      <c r="T79" s="92"/>
    </row>
    <row r="80" spans="1:20" s="73" customFormat="1" ht="12.75">
      <c r="A80" s="92"/>
      <c r="B80" s="300"/>
      <c r="C80" s="299"/>
      <c r="D80" s="92"/>
      <c r="E80" s="2"/>
      <c r="F80" s="94"/>
      <c r="G80" s="94"/>
      <c r="H80" s="92"/>
      <c r="I80" s="92"/>
      <c r="J80" s="92"/>
      <c r="K80" s="92"/>
      <c r="L80" s="92"/>
      <c r="M80" s="92"/>
      <c r="N80" s="92"/>
      <c r="O80" s="92"/>
      <c r="P80" s="92"/>
      <c r="Q80" s="299"/>
      <c r="R80" s="92"/>
      <c r="S80" s="92"/>
      <c r="T80" s="92"/>
    </row>
    <row r="81" spans="1:20" s="73" customFormat="1" ht="12.75">
      <c r="A81" s="299"/>
      <c r="B81" s="300"/>
      <c r="C81" s="299"/>
      <c r="D81" s="92"/>
      <c r="E81" s="2"/>
      <c r="F81" s="94"/>
      <c r="G81" s="94"/>
      <c r="H81" s="92"/>
      <c r="I81" s="92"/>
      <c r="J81" s="92"/>
      <c r="K81" s="92"/>
      <c r="L81" s="92"/>
      <c r="M81" s="92"/>
      <c r="N81" s="92"/>
      <c r="O81" s="92"/>
      <c r="P81" s="92"/>
      <c r="Q81" s="299"/>
      <c r="R81" s="92"/>
      <c r="S81" s="92"/>
      <c r="T81" s="92"/>
    </row>
    <row r="82" spans="1:20" s="73" customFormat="1" ht="12.75">
      <c r="A82" s="92"/>
      <c r="B82" s="300"/>
      <c r="C82" s="299"/>
      <c r="D82" s="92"/>
      <c r="E82" s="2"/>
      <c r="F82" s="94"/>
      <c r="G82" s="94"/>
      <c r="H82" s="92"/>
      <c r="I82" s="92"/>
      <c r="J82" s="92"/>
      <c r="K82" s="92"/>
      <c r="L82" s="92"/>
      <c r="M82" s="92"/>
      <c r="N82" s="92"/>
      <c r="O82" s="92"/>
      <c r="P82" s="92"/>
      <c r="Q82" s="299"/>
      <c r="R82" s="92"/>
      <c r="S82" s="92"/>
      <c r="T82" s="92"/>
    </row>
    <row r="83" spans="1:20" s="73" customFormat="1" ht="12.75">
      <c r="A83" s="92"/>
      <c r="B83" s="300"/>
      <c r="C83" s="299"/>
      <c r="D83" s="92"/>
      <c r="E83" s="2"/>
      <c r="F83" s="94"/>
      <c r="G83" s="94"/>
      <c r="H83" s="92"/>
      <c r="I83" s="92"/>
      <c r="J83" s="92"/>
      <c r="K83" s="92"/>
      <c r="L83" s="92"/>
      <c r="M83" s="92"/>
      <c r="N83" s="92"/>
      <c r="O83" s="92"/>
      <c r="P83" s="92"/>
      <c r="Q83" s="299"/>
      <c r="R83" s="92"/>
      <c r="S83" s="92"/>
      <c r="T83" s="92"/>
    </row>
    <row r="84" spans="1:20" s="73" customFormat="1" ht="12.75">
      <c r="A84" s="92"/>
      <c r="B84" s="300"/>
      <c r="C84" s="299"/>
      <c r="D84" s="92"/>
      <c r="E84" s="2"/>
      <c r="F84" s="94"/>
      <c r="G84" s="94"/>
      <c r="H84" s="92"/>
      <c r="I84" s="92"/>
      <c r="J84" s="92"/>
      <c r="K84" s="92"/>
      <c r="L84" s="92"/>
      <c r="M84" s="92"/>
      <c r="N84" s="92"/>
      <c r="O84" s="92"/>
      <c r="P84" s="92"/>
      <c r="Q84" s="299"/>
      <c r="R84" s="92"/>
      <c r="S84" s="92"/>
      <c r="T84" s="92"/>
    </row>
    <row r="85" spans="1:20" s="73" customFormat="1" ht="12.75">
      <c r="A85" s="92"/>
      <c r="B85" s="93"/>
      <c r="C85" s="92"/>
      <c r="D85" s="92"/>
      <c r="E85" s="2"/>
      <c r="F85" s="94"/>
      <c r="G85" s="94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1:20" s="73" customFormat="1" ht="12.75">
      <c r="A86" s="92"/>
      <c r="B86" s="93"/>
      <c r="C86" s="92"/>
      <c r="D86" s="92"/>
      <c r="E86" s="2"/>
      <c r="F86" s="94"/>
      <c r="G86" s="94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1:20" s="73" customFormat="1" ht="12.75">
      <c r="A87" s="92"/>
      <c r="B87" s="93"/>
      <c r="C87" s="92"/>
      <c r="D87" s="92"/>
      <c r="E87" s="2"/>
      <c r="F87" s="94"/>
      <c r="G87" s="94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1:20" s="73" customFormat="1" ht="15.75">
      <c r="A88" s="72"/>
      <c r="B88" s="72"/>
      <c r="C88" s="95"/>
      <c r="D88" s="524" t="s">
        <v>1185</v>
      </c>
      <c r="E88" s="524"/>
      <c r="F88" s="524"/>
      <c r="G88" s="524"/>
      <c r="H88" s="524"/>
      <c r="I88" s="72"/>
      <c r="J88" s="97"/>
      <c r="K88" s="97"/>
      <c r="L88" s="97"/>
      <c r="M88" s="72"/>
      <c r="N88" s="95" t="s">
        <v>369</v>
      </c>
      <c r="O88" s="99" t="s">
        <v>1186</v>
      </c>
      <c r="P88" s="99"/>
      <c r="Q88" s="99"/>
      <c r="R88" s="99"/>
    </row>
    <row r="89" spans="1:20" s="73" customFormat="1" ht="12.75">
      <c r="A89" s="72"/>
      <c r="B89" s="72"/>
      <c r="C89" s="72"/>
      <c r="D89" s="524" t="s">
        <v>1187</v>
      </c>
      <c r="E89" s="524"/>
      <c r="F89" s="524"/>
      <c r="G89" s="524"/>
      <c r="H89" s="524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1:20" s="73" customFormat="1" ht="15.75">
      <c r="A90" s="72"/>
      <c r="B90" s="72"/>
      <c r="C90" s="72"/>
      <c r="D90" s="525" t="s">
        <v>1170</v>
      </c>
      <c r="E90" s="525"/>
      <c r="F90" s="525"/>
      <c r="G90" s="525"/>
      <c r="H90" s="525"/>
      <c r="I90" s="72"/>
      <c r="J90" s="97"/>
      <c r="K90" s="97"/>
      <c r="L90" s="97"/>
      <c r="M90" s="72"/>
      <c r="N90" s="95" t="s">
        <v>372</v>
      </c>
      <c r="O90" s="327">
        <v>42168</v>
      </c>
      <c r="P90" s="99"/>
      <c r="Q90" s="99"/>
      <c r="R90" s="99"/>
    </row>
    <row r="91" spans="1:20" s="73" customFormat="1" ht="12.75">
      <c r="A91" s="72"/>
      <c r="B91" s="72"/>
      <c r="C91" s="72"/>
      <c r="D91" s="525"/>
      <c r="E91" s="525"/>
      <c r="F91" s="525"/>
      <c r="G91" s="525"/>
      <c r="H91" s="525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pans="1:20" s="73" customFormat="1" ht="12.75"/>
    <row r="93" spans="1:20" s="73" customFormat="1" ht="15.75">
      <c r="E93" s="73" t="s">
        <v>1188</v>
      </c>
    </row>
    <row r="94" spans="1:20" s="73" customFormat="1" ht="12.75"/>
    <row r="95" spans="1:20" s="73" customFormat="1" ht="12.75"/>
    <row r="96" spans="1:20" s="73" customFormat="1" ht="12.75"/>
    <row r="97" spans="1:18" s="73" customFormat="1" ht="12.75"/>
    <row r="98" spans="1:18" s="73" customFormat="1" ht="12.75"/>
    <row r="99" spans="1:18" s="73" customFormat="1" ht="12.75"/>
    <row r="100" spans="1:18" s="73" customFormat="1" ht="12.75"/>
    <row r="101" spans="1:18" s="73" customFormat="1" ht="12.75"/>
    <row r="102" spans="1:18" s="73" customFormat="1" ht="12.75"/>
    <row r="103" spans="1:18" s="73" customFormat="1" ht="12.75"/>
    <row r="104" spans="1:18" s="73" customFormat="1" ht="12.75"/>
    <row r="105" spans="1:18" s="73" customFormat="1" ht="12.75"/>
    <row r="106" spans="1:18" s="73" customFormat="1" ht="12.75"/>
    <row r="107" spans="1:18" s="73" customFormat="1" ht="12.75"/>
    <row r="108" spans="1:18" s="73" customFormat="1" ht="12.75"/>
    <row r="109" spans="1:18" s="73" customFormat="1" ht="12.75"/>
    <row r="110" spans="1:18" s="66" customForma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1:18" s="66" customForma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1:18" s="66" customForma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1:18" s="66" customForma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1:18" s="66" customForma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1:18" s="66" customForma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1:18" s="66" customForma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1:18" s="66" customForma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1:18" s="66" customForma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1:18" s="66" customForma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1:18" s="66" customForma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18" s="66" customForma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1:18" s="66" customForma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1:18" s="66" customForma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1:18" s="66" customForma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8" s="66" customForma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 s="66" customForma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</row>
    <row r="127" spans="1:18" s="66" customForma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</row>
    <row r="128" spans="1:18" s="66" customForma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  <row r="129" spans="1:18" s="66" customForma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</row>
    <row r="130" spans="1:18" s="66" customForma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</row>
    <row r="131" spans="1:18" s="66" customForma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</row>
    <row r="132" spans="1:18" s="66" customForma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</row>
    <row r="133" spans="1:18" s="66" customForma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</row>
    <row r="134" spans="1:18" s="66" customForma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</row>
    <row r="135" spans="1:18" s="66" customForma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1:18" s="66" customForma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1:18" s="66" customForma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1:18" s="66" customForma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</row>
    <row r="139" spans="1:18" s="66" customForma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 spans="1:18" s="66" customForma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</row>
    <row r="141" spans="1:18" s="66" customForma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</row>
    <row r="142" spans="1:18" s="66" customForma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 spans="1:18" s="66" customForma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1:18" s="66" customForma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1:18" s="66" customForma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1:18" s="66" customForma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1:18" s="66" customForma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1:18" s="66" customForma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1:18" s="66" customForma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1:18" s="66" customForma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 spans="1:18" s="66" customForma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1:18" s="66" customForma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1:18" s="66" customForma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1:18" s="66" customForma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 spans="1:18" s="66" customForma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 spans="1:18" s="66" customForma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1:18" s="66" customForma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1:18" s="66" customForma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18" s="66" customForma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 spans="1:18" s="66" customForma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pans="1:18" s="66" customFormat="1"/>
    <row r="546" spans="1:18" s="66" customFormat="1"/>
    <row r="547" spans="1:18" s="66" customFormat="1"/>
    <row r="548" spans="1:18" s="66" customFormat="1"/>
    <row r="549" spans="1:18" s="66" customFormat="1"/>
    <row r="550" spans="1:18" s="66" customFormat="1"/>
    <row r="551" spans="1:18" s="66" customFormat="1"/>
    <row r="552" spans="1:18" s="66" customFormat="1"/>
    <row r="553" spans="1:18" s="66" customFormat="1"/>
    <row r="554" spans="1:18" s="62" customForma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</row>
    <row r="555" spans="1:18" s="62" customForma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</row>
    <row r="556" spans="1:18" s="62" customForma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</row>
    <row r="557" spans="1:18" s="62" customForma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</row>
    <row r="558" spans="1:18" s="62" customForma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</row>
    <row r="559" spans="1:18" s="62" customForma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</row>
    <row r="560" spans="1:18" s="62" customForma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</row>
    <row r="561" spans="1:18" s="62" customForma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</row>
    <row r="562" spans="1:18" s="62" customForma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</row>
    <row r="563" spans="1:18" s="62" customForma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</row>
    <row r="564" spans="1:18" s="62" customForma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</row>
    <row r="565" spans="1:18" s="62" customForma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</row>
    <row r="566" spans="1:18" s="62" customForma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</row>
    <row r="567" spans="1:18" s="62" customForma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</row>
    <row r="568" spans="1:18" s="62" customForma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</row>
    <row r="569" spans="1:18" s="62" customForma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</row>
    <row r="570" spans="1:18" s="62" customForma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</row>
    <row r="571" spans="1:18" s="62" customForma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</row>
    <row r="572" spans="1:18" s="62" customForma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</row>
    <row r="573" spans="1:18" s="62" customForma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</row>
    <row r="574" spans="1:18" s="62" customForma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</row>
    <row r="575" spans="1:18" s="62" customForma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</row>
    <row r="576" spans="1:18" s="62" customForma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</row>
    <row r="577" spans="1:18" s="62" customForma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</row>
    <row r="578" spans="1:18" s="62" customForma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</row>
    <row r="579" spans="1:18" s="62" customForma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</row>
    <row r="580" spans="1:18" s="62" customForma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</row>
    <row r="581" spans="1:18" s="62" customForma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</row>
    <row r="582" spans="1:18" s="62" customForma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</row>
    <row r="583" spans="1:18" s="62" customForma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</row>
    <row r="584" spans="1:18" s="62" customForma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</row>
    <row r="585" spans="1:18" s="62" customForma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</row>
    <row r="586" spans="1:18" s="62" customForma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</row>
    <row r="587" spans="1:18" s="62" customForma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</row>
    <row r="588" spans="1:18" s="62" customForma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</row>
    <row r="589" spans="1:18" s="62" customForma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</row>
    <row r="590" spans="1:18" s="62" customForma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</row>
    <row r="591" spans="1:18" s="62" customForma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</row>
    <row r="592" spans="1:18" s="62" customForma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</row>
    <row r="593" spans="1:18" s="62" customForma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</row>
    <row r="594" spans="1:18" s="62" customForma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</row>
    <row r="595" spans="1:18" s="62" customForma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</row>
    <row r="596" spans="1:18" s="62" customForma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</row>
    <row r="597" spans="1:18" s="62" customForma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</row>
    <row r="598" spans="1:18" s="62" customForma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</row>
    <row r="599" spans="1:18" s="62" customForma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</row>
    <row r="600" spans="1:18" s="62" customForma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</row>
    <row r="601" spans="1:18" s="62" customForma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</row>
    <row r="602" spans="1:18" s="62" customForma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</row>
    <row r="603" spans="1:18" s="62" customForma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</row>
    <row r="604" spans="1:18" s="62" customForma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</row>
  </sheetData>
  <mergeCells count="8">
    <mergeCell ref="D90:H90"/>
    <mergeCell ref="D91:H91"/>
    <mergeCell ref="D11:I11"/>
    <mergeCell ref="F7:M7"/>
    <mergeCell ref="H12:I12"/>
    <mergeCell ref="I14:K14"/>
    <mergeCell ref="D88:H88"/>
    <mergeCell ref="D89:H89"/>
  </mergeCells>
  <hyperlinks>
    <hyperlink ref="T5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1"/>
  <sheetViews>
    <sheetView workbookViewId="0">
      <selection activeCell="D11" sqref="D11:I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7.85546875" style="62" customWidth="1"/>
    <col min="5" max="5" width="20.140625" style="62" customWidth="1"/>
    <col min="6" max="6" width="6.42578125" style="62" customWidth="1"/>
    <col min="7" max="7" width="6.28515625" style="62" customWidth="1"/>
    <col min="8" max="8" width="5.7109375" style="62" customWidth="1"/>
    <col min="9" max="9" width="5.28515625" style="62" customWidth="1"/>
    <col min="10" max="14" width="4.85546875" style="62" customWidth="1"/>
    <col min="15" max="15" width="8.28515625" style="62" customWidth="1"/>
    <col min="16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1227</v>
      </c>
      <c r="E11" s="505"/>
      <c r="F11" s="505"/>
      <c r="G11" s="505"/>
      <c r="H11" s="505"/>
      <c r="I11" s="505"/>
      <c r="J11" s="74"/>
      <c r="K11" s="74"/>
      <c r="L11" s="75" t="s">
        <v>0</v>
      </c>
      <c r="M11" s="78" t="s">
        <v>98</v>
      </c>
      <c r="N11" s="78"/>
      <c r="O11" s="77" t="s">
        <v>1228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361">
        <v>42175</v>
      </c>
      <c r="E12" s="81"/>
      <c r="F12" s="82" t="s">
        <v>53</v>
      </c>
      <c r="G12" s="82"/>
      <c r="H12" s="508"/>
      <c r="I12" s="508"/>
      <c r="J12" s="78"/>
      <c r="K12" s="74"/>
      <c r="L12" s="75" t="s">
        <v>54</v>
      </c>
      <c r="M12" s="77" t="s">
        <v>1229</v>
      </c>
      <c r="N12" s="77"/>
      <c r="O12" s="77"/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343"/>
      <c r="C14" s="343"/>
      <c r="D14" s="343" t="s">
        <v>246</v>
      </c>
      <c r="E14" s="83" t="s">
        <v>13</v>
      </c>
      <c r="F14" s="343" t="s">
        <v>247</v>
      </c>
      <c r="G14" s="343"/>
      <c r="H14" s="343" t="s">
        <v>248</v>
      </c>
      <c r="I14" s="519" t="s">
        <v>249</v>
      </c>
      <c r="J14" s="520"/>
      <c r="K14" s="521"/>
      <c r="L14" s="344" t="s">
        <v>250</v>
      </c>
      <c r="M14" s="87"/>
      <c r="N14" s="87" t="s">
        <v>251</v>
      </c>
      <c r="O14" s="87"/>
      <c r="P14" s="343" t="s">
        <v>250</v>
      </c>
      <c r="Q14" s="343"/>
      <c r="R14" s="343"/>
      <c r="S14" s="343"/>
      <c r="T14" s="343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0.5">
      <c r="A15" s="362" t="s">
        <v>252</v>
      </c>
      <c r="B15" s="363" t="s">
        <v>253</v>
      </c>
      <c r="C15" s="363" t="s">
        <v>42</v>
      </c>
      <c r="D15" s="363" t="s">
        <v>254</v>
      </c>
      <c r="E15" s="362" t="s">
        <v>255</v>
      </c>
      <c r="F15" s="363" t="s">
        <v>256</v>
      </c>
      <c r="G15" s="363" t="s">
        <v>1</v>
      </c>
      <c r="H15" s="363" t="s">
        <v>246</v>
      </c>
      <c r="I15" s="343">
        <v>1</v>
      </c>
      <c r="J15" s="343">
        <v>2</v>
      </c>
      <c r="K15" s="343">
        <v>3</v>
      </c>
      <c r="L15" s="343" t="s">
        <v>257</v>
      </c>
      <c r="M15" s="343">
        <v>1</v>
      </c>
      <c r="N15" s="343">
        <v>2</v>
      </c>
      <c r="O15" s="343">
        <v>3</v>
      </c>
      <c r="P15" s="363" t="s">
        <v>258</v>
      </c>
      <c r="Q15" s="363" t="s">
        <v>3</v>
      </c>
      <c r="R15" s="363" t="s">
        <v>4</v>
      </c>
      <c r="S15" s="363" t="s">
        <v>48</v>
      </c>
      <c r="T15" s="363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>
      <c r="A16" s="364">
        <v>1</v>
      </c>
      <c r="B16" s="364" t="s">
        <v>259</v>
      </c>
      <c r="C16" s="367" t="s">
        <v>1203</v>
      </c>
      <c r="D16" s="364" t="s">
        <v>6</v>
      </c>
      <c r="E16" s="364" t="s">
        <v>1230</v>
      </c>
      <c r="F16" s="364">
        <v>74</v>
      </c>
      <c r="G16" s="364"/>
      <c r="H16" s="364">
        <v>94</v>
      </c>
      <c r="I16" s="364">
        <v>41</v>
      </c>
      <c r="J16" s="364">
        <v>43</v>
      </c>
      <c r="K16" s="364">
        <v>45</v>
      </c>
      <c r="L16" s="364">
        <v>45</v>
      </c>
      <c r="M16" s="364">
        <v>54</v>
      </c>
      <c r="N16" s="364" t="s">
        <v>50</v>
      </c>
      <c r="O16" s="364">
        <v>55</v>
      </c>
      <c r="P16" s="364">
        <v>55</v>
      </c>
      <c r="Q16" s="364">
        <v>100</v>
      </c>
      <c r="R16" s="364">
        <v>7</v>
      </c>
      <c r="S16" s="2"/>
      <c r="T16" s="2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>
      <c r="A17" s="364">
        <v>2</v>
      </c>
      <c r="B17" s="364" t="s">
        <v>259</v>
      </c>
      <c r="C17" s="367" t="s">
        <v>1199</v>
      </c>
      <c r="D17" s="364">
        <v>75</v>
      </c>
      <c r="E17" s="364" t="s">
        <v>1231</v>
      </c>
      <c r="F17" s="364">
        <v>84</v>
      </c>
      <c r="G17" s="364"/>
      <c r="H17" s="364">
        <v>69</v>
      </c>
      <c r="I17" s="364">
        <v>35</v>
      </c>
      <c r="J17" s="364">
        <v>40</v>
      </c>
      <c r="K17" s="364">
        <v>45</v>
      </c>
      <c r="L17" s="364">
        <v>45</v>
      </c>
      <c r="M17" s="364">
        <v>70</v>
      </c>
      <c r="N17" s="364">
        <v>72</v>
      </c>
      <c r="O17" s="364">
        <v>-75</v>
      </c>
      <c r="P17" s="364">
        <v>72</v>
      </c>
      <c r="Q17" s="364">
        <v>117</v>
      </c>
      <c r="R17" s="364">
        <v>4</v>
      </c>
      <c r="S17" s="2"/>
      <c r="T17" s="2"/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>
      <c r="A18" s="364">
        <v>3</v>
      </c>
      <c r="B18" s="364" t="s">
        <v>259</v>
      </c>
      <c r="C18" s="367" t="s">
        <v>1199</v>
      </c>
      <c r="D18" s="364">
        <v>75</v>
      </c>
      <c r="E18" s="364" t="s">
        <v>1232</v>
      </c>
      <c r="F18" s="364">
        <v>90</v>
      </c>
      <c r="G18" s="364"/>
      <c r="H18" s="364">
        <v>71</v>
      </c>
      <c r="I18" s="364">
        <v>35</v>
      </c>
      <c r="J18" s="364">
        <v>38</v>
      </c>
      <c r="K18" s="364">
        <v>-43</v>
      </c>
      <c r="L18" s="364">
        <v>38</v>
      </c>
      <c r="M18" s="364">
        <v>-50</v>
      </c>
      <c r="N18" s="364">
        <v>55</v>
      </c>
      <c r="O18" s="364">
        <v>-58</v>
      </c>
      <c r="P18" s="364">
        <v>55</v>
      </c>
      <c r="Q18" s="364">
        <v>93</v>
      </c>
      <c r="R18" s="364">
        <v>6</v>
      </c>
      <c r="S18" s="2"/>
      <c r="T18" s="2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>
      <c r="A19" s="364">
        <v>4</v>
      </c>
      <c r="B19" s="364" t="s">
        <v>259</v>
      </c>
      <c r="C19" s="367" t="s">
        <v>1199</v>
      </c>
      <c r="D19" s="364">
        <v>63</v>
      </c>
      <c r="E19" s="364" t="s">
        <v>1233</v>
      </c>
      <c r="F19" s="364">
        <v>90</v>
      </c>
      <c r="G19" s="364"/>
      <c r="H19" s="364">
        <v>63</v>
      </c>
      <c r="I19" s="364">
        <v>40</v>
      </c>
      <c r="J19" s="364">
        <v>45</v>
      </c>
      <c r="K19" s="364">
        <v>48</v>
      </c>
      <c r="L19" s="364">
        <v>48</v>
      </c>
      <c r="M19" s="364">
        <v>50</v>
      </c>
      <c r="N19" s="364">
        <v>55</v>
      </c>
      <c r="O19" s="364">
        <v>-63</v>
      </c>
      <c r="P19" s="364">
        <v>55</v>
      </c>
      <c r="Q19" s="364">
        <v>103</v>
      </c>
      <c r="R19" s="364">
        <v>5</v>
      </c>
      <c r="S19" s="2"/>
      <c r="T19" s="2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>
      <c r="A20" s="364">
        <v>5</v>
      </c>
      <c r="B20" s="364" t="s">
        <v>259</v>
      </c>
      <c r="C20" s="367" t="s">
        <v>1199</v>
      </c>
      <c r="D20" s="364">
        <v>63</v>
      </c>
      <c r="E20" s="364" t="s">
        <v>1234</v>
      </c>
      <c r="F20" s="364">
        <v>90</v>
      </c>
      <c r="G20" s="364"/>
      <c r="H20" s="364">
        <v>62</v>
      </c>
      <c r="I20" s="364">
        <v>-50</v>
      </c>
      <c r="J20" s="364">
        <v>50</v>
      </c>
      <c r="K20" s="364">
        <v>55</v>
      </c>
      <c r="L20" s="364">
        <v>55</v>
      </c>
      <c r="M20" s="364">
        <v>60</v>
      </c>
      <c r="N20" s="364">
        <v>63</v>
      </c>
      <c r="O20" s="364">
        <v>65</v>
      </c>
      <c r="P20" s="364">
        <v>65</v>
      </c>
      <c r="Q20" s="364">
        <v>120</v>
      </c>
      <c r="R20" s="364">
        <v>3</v>
      </c>
      <c r="S20" s="2"/>
      <c r="T20" s="2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>
      <c r="A21" s="364">
        <v>6</v>
      </c>
      <c r="B21" s="364" t="s">
        <v>259</v>
      </c>
      <c r="C21" s="367" t="s">
        <v>1199</v>
      </c>
      <c r="D21" s="364">
        <v>63</v>
      </c>
      <c r="E21" s="364" t="s">
        <v>889</v>
      </c>
      <c r="F21" s="364">
        <v>87</v>
      </c>
      <c r="G21" s="364"/>
      <c r="H21" s="364">
        <v>59</v>
      </c>
      <c r="I21" s="364">
        <v>60</v>
      </c>
      <c r="J21" s="364">
        <v>63</v>
      </c>
      <c r="K21" s="364">
        <v>-66</v>
      </c>
      <c r="L21" s="364">
        <v>63</v>
      </c>
      <c r="M21" s="364">
        <v>75</v>
      </c>
      <c r="N21" s="364">
        <v>78</v>
      </c>
      <c r="O21" s="364">
        <v>-81</v>
      </c>
      <c r="P21" s="364">
        <v>78</v>
      </c>
      <c r="Q21" s="364">
        <v>141</v>
      </c>
      <c r="R21" s="364">
        <v>1</v>
      </c>
      <c r="S21" s="2"/>
      <c r="T21" s="2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>
      <c r="A22" s="364">
        <v>7</v>
      </c>
      <c r="B22" s="364" t="s">
        <v>259</v>
      </c>
      <c r="C22" s="367" t="s">
        <v>1177</v>
      </c>
      <c r="D22" s="364">
        <v>69</v>
      </c>
      <c r="E22" s="364" t="s">
        <v>1235</v>
      </c>
      <c r="F22" s="364">
        <v>98</v>
      </c>
      <c r="G22" s="364"/>
      <c r="H22" s="364">
        <v>68</v>
      </c>
      <c r="I22" s="364">
        <v>68</v>
      </c>
      <c r="J22" s="364">
        <v>71</v>
      </c>
      <c r="K22" s="364">
        <v>-74</v>
      </c>
      <c r="L22" s="364">
        <v>71</v>
      </c>
      <c r="M22" s="364">
        <v>74</v>
      </c>
      <c r="N22" s="364">
        <v>78</v>
      </c>
      <c r="O22" s="364">
        <v>-81</v>
      </c>
      <c r="P22" s="364">
        <v>78</v>
      </c>
      <c r="Q22" s="364">
        <v>149</v>
      </c>
      <c r="R22" s="364">
        <v>2</v>
      </c>
      <c r="S22" s="2"/>
      <c r="T22" s="2"/>
      <c r="U22" s="73"/>
      <c r="V22" s="77" t="s">
        <v>1176</v>
      </c>
      <c r="W22" s="73"/>
      <c r="X22" s="73"/>
      <c r="Y22" s="73"/>
      <c r="Z22" s="73"/>
      <c r="AA22" s="73"/>
      <c r="AB22" s="73"/>
      <c r="AC22" s="73"/>
    </row>
    <row r="23" spans="1:29" s="92" customFormat="1">
      <c r="A23" s="364"/>
      <c r="B23" s="364"/>
      <c r="C23" s="367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2"/>
      <c r="T23" s="2"/>
      <c r="U23" s="73"/>
      <c r="V23" s="78"/>
      <c r="W23" s="73"/>
      <c r="X23" s="73"/>
      <c r="Y23" s="73"/>
      <c r="Z23" s="73"/>
      <c r="AA23" s="73"/>
      <c r="AB23" s="73"/>
      <c r="AC23" s="73"/>
    </row>
    <row r="24" spans="1:29" s="92" customFormat="1" ht="15.75">
      <c r="A24" s="365">
        <v>1</v>
      </c>
      <c r="B24" s="365" t="s">
        <v>111</v>
      </c>
      <c r="C24" s="368" t="s">
        <v>1236</v>
      </c>
      <c r="D24" s="365">
        <v>77</v>
      </c>
      <c r="E24" s="365" t="s">
        <v>1237</v>
      </c>
      <c r="F24" s="365">
        <v>37</v>
      </c>
      <c r="G24" s="365"/>
      <c r="H24" s="365">
        <v>77</v>
      </c>
      <c r="I24" s="365">
        <v>20</v>
      </c>
      <c r="J24" s="365">
        <v>22</v>
      </c>
      <c r="K24" s="365">
        <v>24</v>
      </c>
      <c r="L24" s="365">
        <v>24</v>
      </c>
      <c r="M24" s="365">
        <v>30</v>
      </c>
      <c r="N24" s="365">
        <v>35</v>
      </c>
      <c r="O24" s="365">
        <v>37</v>
      </c>
      <c r="P24" s="365">
        <v>37</v>
      </c>
      <c r="Q24" s="365">
        <v>61</v>
      </c>
      <c r="R24" s="365">
        <v>7</v>
      </c>
      <c r="S24" s="2"/>
      <c r="T24" s="2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5.75">
      <c r="A25" s="365">
        <v>3</v>
      </c>
      <c r="B25" s="365" t="s">
        <v>111</v>
      </c>
      <c r="C25" s="368" t="s">
        <v>1199</v>
      </c>
      <c r="D25" s="365">
        <v>85</v>
      </c>
      <c r="E25" s="365" t="s">
        <v>1238</v>
      </c>
      <c r="F25" s="365">
        <v>83</v>
      </c>
      <c r="G25" s="365"/>
      <c r="H25" s="365">
        <v>84</v>
      </c>
      <c r="I25" s="365">
        <v>-90</v>
      </c>
      <c r="J25" s="365">
        <v>90</v>
      </c>
      <c r="K25" s="365">
        <v>97</v>
      </c>
      <c r="L25" s="365">
        <v>97</v>
      </c>
      <c r="M25" s="365">
        <v>105</v>
      </c>
      <c r="N25" s="365">
        <v>-111</v>
      </c>
      <c r="O25" s="365">
        <v>-115</v>
      </c>
      <c r="P25" s="365">
        <v>105</v>
      </c>
      <c r="Q25" s="365">
        <v>202</v>
      </c>
      <c r="R25" s="365">
        <v>5</v>
      </c>
      <c r="S25" s="2"/>
      <c r="T25" s="2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5.75">
      <c r="A26" s="365">
        <v>4</v>
      </c>
      <c r="B26" s="365" t="s">
        <v>111</v>
      </c>
      <c r="C26" s="368" t="s">
        <v>1199</v>
      </c>
      <c r="D26" s="365">
        <v>77</v>
      </c>
      <c r="E26" s="365" t="s">
        <v>38</v>
      </c>
      <c r="F26" s="365">
        <v>94</v>
      </c>
      <c r="G26" s="365"/>
      <c r="H26" s="365">
        <v>73</v>
      </c>
      <c r="I26" s="365">
        <v>103</v>
      </c>
      <c r="J26" s="365">
        <v>-106</v>
      </c>
      <c r="K26" s="365">
        <v>-108</v>
      </c>
      <c r="L26" s="365">
        <v>103</v>
      </c>
      <c r="M26" s="365">
        <v>-140</v>
      </c>
      <c r="N26" s="365">
        <v>-143</v>
      </c>
      <c r="O26" s="365">
        <v>-147</v>
      </c>
      <c r="P26" s="365"/>
      <c r="Q26" s="365">
        <v>103</v>
      </c>
      <c r="R26" s="365"/>
      <c r="S26" s="2"/>
      <c r="T26" s="2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5.75">
      <c r="A27" s="365">
        <v>5</v>
      </c>
      <c r="B27" s="365" t="s">
        <v>111</v>
      </c>
      <c r="C27" s="368" t="s">
        <v>1199</v>
      </c>
      <c r="D27" s="365">
        <v>105</v>
      </c>
      <c r="E27" s="365" t="s">
        <v>1239</v>
      </c>
      <c r="F27" s="365">
        <v>90</v>
      </c>
      <c r="G27" s="365"/>
      <c r="H27" s="365">
        <v>102</v>
      </c>
      <c r="I27" s="365">
        <v>-97</v>
      </c>
      <c r="J27" s="365">
        <v>97</v>
      </c>
      <c r="K27" s="365">
        <v>105</v>
      </c>
      <c r="L27" s="365">
        <v>105</v>
      </c>
      <c r="M27" s="365">
        <v>115</v>
      </c>
      <c r="N27" s="365">
        <v>122</v>
      </c>
      <c r="O27" s="365">
        <v>125</v>
      </c>
      <c r="P27" s="365">
        <v>125</v>
      </c>
      <c r="Q27" s="365">
        <v>230</v>
      </c>
      <c r="R27" s="365">
        <v>2</v>
      </c>
      <c r="S27" s="2"/>
      <c r="T27" s="2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5.75">
      <c r="A28" s="365">
        <v>6</v>
      </c>
      <c r="B28" s="365" t="s">
        <v>111</v>
      </c>
      <c r="C28" s="368" t="s">
        <v>1199</v>
      </c>
      <c r="D28" s="365">
        <v>77</v>
      </c>
      <c r="E28" s="365" t="s">
        <v>1240</v>
      </c>
      <c r="F28" s="365">
        <v>87</v>
      </c>
      <c r="G28" s="365"/>
      <c r="H28" s="365">
        <v>75</v>
      </c>
      <c r="I28" s="365">
        <v>65</v>
      </c>
      <c r="J28" s="365">
        <v>70</v>
      </c>
      <c r="K28" s="365">
        <v>74</v>
      </c>
      <c r="L28" s="365">
        <v>74</v>
      </c>
      <c r="M28" s="365">
        <v>82</v>
      </c>
      <c r="N28" s="365">
        <v>86</v>
      </c>
      <c r="O28" s="365">
        <v>88</v>
      </c>
      <c r="P28" s="365">
        <v>88</v>
      </c>
      <c r="Q28" s="365">
        <v>162</v>
      </c>
      <c r="R28" s="365">
        <v>6</v>
      </c>
      <c r="S28" s="2"/>
      <c r="T28" s="2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92" customFormat="1" ht="15.75">
      <c r="A29" s="365">
        <v>7</v>
      </c>
      <c r="B29" s="365" t="s">
        <v>111</v>
      </c>
      <c r="C29" s="368" t="s">
        <v>1199</v>
      </c>
      <c r="D29" s="365" t="s">
        <v>5</v>
      </c>
      <c r="E29" s="365" t="s">
        <v>1241</v>
      </c>
      <c r="F29" s="365">
        <v>92</v>
      </c>
      <c r="G29" s="365"/>
      <c r="H29" s="365">
        <v>121</v>
      </c>
      <c r="I29" s="365">
        <v>100</v>
      </c>
      <c r="J29" s="365">
        <v>-105</v>
      </c>
      <c r="K29" s="365">
        <v>-107</v>
      </c>
      <c r="L29" s="365">
        <v>100</v>
      </c>
      <c r="M29" s="365">
        <v>130</v>
      </c>
      <c r="N29" s="365">
        <v>135</v>
      </c>
      <c r="O29" s="365">
        <v>141</v>
      </c>
      <c r="P29" s="365">
        <v>141</v>
      </c>
      <c r="Q29" s="365">
        <v>241</v>
      </c>
      <c r="R29" s="365">
        <v>3</v>
      </c>
      <c r="S29" s="2"/>
      <c r="T29" s="2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s="73" customFormat="1" ht="15.75">
      <c r="A30" s="365">
        <v>8</v>
      </c>
      <c r="B30" s="365" t="s">
        <v>111</v>
      </c>
      <c r="C30" s="368" t="s">
        <v>1199</v>
      </c>
      <c r="D30" s="365">
        <v>105</v>
      </c>
      <c r="E30" s="365" t="s">
        <v>918</v>
      </c>
      <c r="F30" s="365">
        <v>95</v>
      </c>
      <c r="G30" s="365"/>
      <c r="H30" s="365">
        <v>96</v>
      </c>
      <c r="I30" s="365">
        <v>-90</v>
      </c>
      <c r="J30" s="365">
        <v>-90</v>
      </c>
      <c r="K30" s="365">
        <v>-90</v>
      </c>
      <c r="L30" s="365">
        <v>0</v>
      </c>
      <c r="M30" s="365">
        <v>105</v>
      </c>
      <c r="N30" s="365">
        <v>-112</v>
      </c>
      <c r="O30" s="365">
        <v>-112</v>
      </c>
      <c r="P30" s="365">
        <v>105</v>
      </c>
      <c r="Q30" s="365"/>
      <c r="R30" s="365"/>
      <c r="S30" s="2"/>
      <c r="T30" s="2"/>
    </row>
    <row r="31" spans="1:29" s="299" customFormat="1" ht="15.75">
      <c r="A31" s="365">
        <v>9</v>
      </c>
      <c r="B31" s="365" t="s">
        <v>111</v>
      </c>
      <c r="C31" s="368" t="s">
        <v>1199</v>
      </c>
      <c r="D31" s="365">
        <v>105</v>
      </c>
      <c r="E31" s="365" t="s">
        <v>1242</v>
      </c>
      <c r="F31" s="365">
        <v>87</v>
      </c>
      <c r="G31" s="365"/>
      <c r="H31" s="365">
        <v>102</v>
      </c>
      <c r="I31" s="365">
        <v>94</v>
      </c>
      <c r="J31" s="365">
        <v>98</v>
      </c>
      <c r="K31" s="365">
        <v>-104</v>
      </c>
      <c r="L31" s="365">
        <v>98</v>
      </c>
      <c r="M31" s="365">
        <v>122</v>
      </c>
      <c r="N31" s="365">
        <v>130</v>
      </c>
      <c r="O31" s="365">
        <v>-135</v>
      </c>
      <c r="P31" s="365">
        <v>130</v>
      </c>
      <c r="Q31" s="365">
        <v>228</v>
      </c>
      <c r="R31" s="365">
        <v>4</v>
      </c>
      <c r="S31" s="2"/>
      <c r="T31" s="2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5.75">
      <c r="A32" s="365">
        <v>10</v>
      </c>
      <c r="B32" s="365" t="s">
        <v>111</v>
      </c>
      <c r="C32" s="368" t="s">
        <v>1199</v>
      </c>
      <c r="D32" s="365">
        <v>105</v>
      </c>
      <c r="E32" s="365" t="s">
        <v>1243</v>
      </c>
      <c r="F32" s="365">
        <v>90</v>
      </c>
      <c r="G32" s="365"/>
      <c r="H32" s="365">
        <v>101</v>
      </c>
      <c r="I32" s="365">
        <v>-105</v>
      </c>
      <c r="J32" s="365">
        <v>105</v>
      </c>
      <c r="K32" s="365">
        <v>110</v>
      </c>
      <c r="L32" s="365">
        <v>110</v>
      </c>
      <c r="M32" s="365">
        <v>134</v>
      </c>
      <c r="N32" s="365">
        <v>138</v>
      </c>
      <c r="O32" s="365">
        <v>142</v>
      </c>
      <c r="P32" s="365">
        <v>142</v>
      </c>
      <c r="Q32" s="365">
        <v>252</v>
      </c>
      <c r="R32" s="365">
        <v>1</v>
      </c>
      <c r="S32" s="2"/>
      <c r="T32" s="2"/>
      <c r="U32" s="73"/>
      <c r="V32" s="73"/>
      <c r="W32" s="73"/>
      <c r="X32" s="73"/>
      <c r="Y32" s="73"/>
      <c r="Z32" s="73"/>
      <c r="AA32" s="73"/>
      <c r="AB32" s="73"/>
      <c r="AC32" s="73"/>
    </row>
    <row r="33" spans="1:20" s="73" customFormat="1" ht="12.75">
      <c r="A33" s="2"/>
      <c r="B33" s="2"/>
      <c r="C33" s="2"/>
      <c r="D33" s="2"/>
      <c r="E33" s="2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73" customFormat="1" ht="12.75">
      <c r="A34" s="92"/>
      <c r="B34" s="93"/>
      <c r="C34" s="92"/>
      <c r="D34" s="92"/>
      <c r="E34" s="2"/>
      <c r="F34" s="94"/>
      <c r="G34" s="94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s="73" customFormat="1" ht="15.75">
      <c r="A35" s="72"/>
      <c r="B35" s="72"/>
      <c r="C35" s="95"/>
      <c r="D35" s="525" t="s">
        <v>1245</v>
      </c>
      <c r="E35" s="525"/>
      <c r="F35" s="525"/>
      <c r="G35" s="525"/>
      <c r="H35" s="525"/>
      <c r="I35" s="72"/>
      <c r="J35" s="97"/>
      <c r="K35" s="97"/>
      <c r="L35" s="97"/>
      <c r="M35" s="72"/>
      <c r="N35" s="95" t="s">
        <v>369</v>
      </c>
      <c r="O35" s="366" t="s">
        <v>1247</v>
      </c>
      <c r="P35" s="99"/>
      <c r="Q35" s="99"/>
      <c r="R35" s="99"/>
    </row>
    <row r="36" spans="1:20" s="73" customFormat="1" ht="12.75">
      <c r="A36" s="72"/>
      <c r="B36" s="72"/>
      <c r="C36" s="72"/>
      <c r="D36" s="525" t="s">
        <v>1244</v>
      </c>
      <c r="E36" s="525"/>
      <c r="F36" s="525"/>
      <c r="G36" s="525"/>
      <c r="H36" s="525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20" s="73" customFormat="1" ht="15.75">
      <c r="A37" s="72"/>
      <c r="B37" s="72"/>
      <c r="C37" s="72"/>
      <c r="D37" s="525" t="s">
        <v>1246</v>
      </c>
      <c r="E37" s="525"/>
      <c r="F37" s="525"/>
      <c r="G37" s="525"/>
      <c r="H37" s="525"/>
      <c r="I37" s="72"/>
      <c r="J37" s="97"/>
      <c r="K37" s="97"/>
      <c r="L37" s="97"/>
      <c r="M37" s="72"/>
      <c r="N37" s="95" t="s">
        <v>372</v>
      </c>
      <c r="O37" s="345">
        <v>42168</v>
      </c>
      <c r="P37" s="99"/>
      <c r="Q37" s="99"/>
      <c r="R37" s="99"/>
    </row>
    <row r="38" spans="1:20" s="73" customFormat="1" ht="12.75">
      <c r="A38" s="72"/>
      <c r="B38" s="72"/>
      <c r="C38" s="72"/>
      <c r="D38" s="525"/>
      <c r="E38" s="525"/>
      <c r="F38" s="525"/>
      <c r="G38" s="525"/>
      <c r="H38" s="525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20" s="73" customFormat="1" ht="12.75"/>
    <row r="40" spans="1:20" s="73" customFormat="1" ht="15.75">
      <c r="E40" s="73" t="s">
        <v>1188</v>
      </c>
    </row>
    <row r="41" spans="1:20" s="73" customFormat="1" ht="12.75"/>
    <row r="42" spans="1:20" s="73" customFormat="1" ht="12.75"/>
    <row r="43" spans="1:20" s="73" customFormat="1" ht="12.75"/>
    <row r="44" spans="1:20" s="73" customFormat="1" ht="12.75"/>
    <row r="45" spans="1:20" s="73" customFormat="1" ht="12.75"/>
    <row r="46" spans="1:20" s="73" customFormat="1" ht="12.75"/>
    <row r="47" spans="1:20" s="73" customFormat="1" ht="12.75"/>
    <row r="48" spans="1:20" s="73" customFormat="1" ht="12.75"/>
    <row r="49" spans="1:18" s="73" customFormat="1" ht="12.75"/>
    <row r="50" spans="1:18" s="73" customFormat="1" ht="12.75"/>
    <row r="51" spans="1:18" s="73" customFormat="1" ht="12.75"/>
    <row r="52" spans="1:18" s="73" customFormat="1" ht="12.75"/>
    <row r="53" spans="1:18" s="73" customFormat="1" ht="12.75"/>
    <row r="54" spans="1:18" s="73" customFormat="1" ht="12.75"/>
    <row r="55" spans="1:18" s="73" customFormat="1" ht="12.75"/>
    <row r="56" spans="1:18" s="73" customFormat="1" ht="12.75"/>
    <row r="57" spans="1:18" s="66" customForma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s="66" customForma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 s="66" customForma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s="66" customForma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s="66" customForma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1:18" s="66" customForma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s="66" customForma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s="66" customForma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 s="66" customForma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s="66" customForma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 s="66" customForma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s="66" customForma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 s="66" customForma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s="66" customForma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8" s="66" customForma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 s="66" customForma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 s="66" customForma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 s="66" customForma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s="66" customForma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1:18" s="66" customForma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 s="66" customForma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1:18" s="66" customForma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 s="66" customForma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1:18" s="66" customForma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18" s="66" customForma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1:18" s="66" customForma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18" s="66" customForma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1:18" s="66" customForma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1:18" s="66" customForma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1:18" s="66" customForma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s="66" customForma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1:18" s="66" customForma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1:18" s="66" customForma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1:18" s="66" customForma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1:18" s="66" customForma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1:18" s="66" customForma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1:18" s="66" customForma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1:18" s="66" customForma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1:18" s="66" customForma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1:18" s="66" customForma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1:18" s="66" customForma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1:18" s="66" customForma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1:18" s="66" customForma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1:18" s="66" customForma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1:18" s="66" customForma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1:18" s="66" customForma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1:18" s="66" customForma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1:18" s="66" customForma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1:18" s="66" customForma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1:18" s="66" customForma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1:18" s="66" customForma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1:18" s="66" customFormat="1"/>
    <row r="109" spans="1:18" s="66" customFormat="1"/>
    <row r="110" spans="1:18" s="66" customFormat="1"/>
    <row r="111" spans="1:18" s="66" customFormat="1"/>
    <row r="112" spans="1:18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pans="1:29" s="66" customFormat="1"/>
    <row r="498" spans="1:29" s="66" customFormat="1"/>
    <row r="499" spans="1:29" s="66" customFormat="1"/>
    <row r="500" spans="1:29" s="66" customFormat="1"/>
    <row r="501" spans="1:29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U501" s="62"/>
      <c r="V501" s="62"/>
      <c r="W501" s="62"/>
      <c r="X501" s="62"/>
      <c r="Y501" s="62"/>
      <c r="Z501" s="62"/>
      <c r="AA501" s="62"/>
      <c r="AB501" s="62"/>
      <c r="AC501" s="62"/>
    </row>
    <row r="502" spans="1:29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U503" s="62"/>
      <c r="V503" s="62"/>
      <c r="W503" s="62"/>
      <c r="X503" s="62"/>
      <c r="Y503" s="62"/>
      <c r="Z503" s="62"/>
      <c r="AA503" s="62"/>
      <c r="AB503" s="62"/>
      <c r="AC503" s="62"/>
    </row>
    <row r="504" spans="1:29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U504" s="62"/>
      <c r="V504" s="62"/>
      <c r="W504" s="62"/>
      <c r="X504" s="62"/>
      <c r="Y504" s="62"/>
      <c r="Z504" s="62"/>
      <c r="AA504" s="62"/>
      <c r="AB504" s="62"/>
      <c r="AC504" s="62"/>
    </row>
    <row r="505" spans="1:29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U505" s="62"/>
      <c r="V505" s="62"/>
      <c r="W505" s="62"/>
      <c r="X505" s="62"/>
      <c r="Y505" s="62"/>
      <c r="Z505" s="62"/>
      <c r="AA505" s="62"/>
      <c r="AB505" s="62"/>
      <c r="AC505" s="62"/>
    </row>
    <row r="506" spans="1:29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U506" s="62"/>
      <c r="V506" s="62"/>
      <c r="W506" s="62"/>
      <c r="X506" s="62"/>
      <c r="Y506" s="62"/>
      <c r="Z506" s="62"/>
      <c r="AA506" s="62"/>
      <c r="AB506" s="62"/>
      <c r="AC506" s="62"/>
    </row>
    <row r="507" spans="1:29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U507" s="62"/>
      <c r="V507" s="62"/>
      <c r="W507" s="62"/>
      <c r="X507" s="62"/>
      <c r="Y507" s="62"/>
      <c r="Z507" s="62"/>
      <c r="AA507" s="62"/>
      <c r="AB507" s="62"/>
      <c r="AC507" s="62"/>
    </row>
    <row r="508" spans="1:29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U508" s="62"/>
      <c r="V508" s="62"/>
      <c r="W508" s="62"/>
      <c r="X508" s="62"/>
      <c r="Y508" s="62"/>
      <c r="Z508" s="62"/>
      <c r="AA508" s="62"/>
      <c r="AB508" s="62"/>
      <c r="AC508" s="62"/>
    </row>
    <row r="509" spans="1:29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U509" s="62"/>
      <c r="V509" s="62"/>
      <c r="W509" s="62"/>
      <c r="X509" s="62"/>
      <c r="Y509" s="62"/>
      <c r="Z509" s="62"/>
      <c r="AA509" s="62"/>
      <c r="AB509" s="62"/>
      <c r="AC509" s="62"/>
    </row>
    <row r="510" spans="1:29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U510" s="62"/>
      <c r="V510" s="62"/>
      <c r="W510" s="62"/>
      <c r="X510" s="62"/>
      <c r="Y510" s="62"/>
      <c r="Z510" s="62"/>
      <c r="AA510" s="62"/>
      <c r="AB510" s="62"/>
      <c r="AC510" s="62"/>
    </row>
    <row r="511" spans="1:29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U511" s="62"/>
      <c r="V511" s="62"/>
      <c r="W511" s="62"/>
      <c r="X511" s="62"/>
      <c r="Y511" s="62"/>
      <c r="Z511" s="62"/>
      <c r="AA511" s="62"/>
      <c r="AB511" s="62"/>
      <c r="AC511" s="62"/>
    </row>
    <row r="512" spans="1:29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U512" s="62"/>
      <c r="V512" s="62"/>
      <c r="W512" s="62"/>
      <c r="X512" s="62"/>
      <c r="Y512" s="62"/>
      <c r="Z512" s="62"/>
      <c r="AA512" s="62"/>
      <c r="AB512" s="62"/>
      <c r="AC512" s="62"/>
    </row>
    <row r="513" spans="1:29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U513" s="62"/>
      <c r="V513" s="62"/>
      <c r="W513" s="62"/>
      <c r="X513" s="62"/>
      <c r="Y513" s="62"/>
      <c r="Z513" s="62"/>
      <c r="AA513" s="62"/>
      <c r="AB513" s="62"/>
      <c r="AC513" s="62"/>
    </row>
    <row r="514" spans="1:29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U514" s="62"/>
      <c r="V514" s="62"/>
      <c r="W514" s="62"/>
      <c r="X514" s="62"/>
      <c r="Y514" s="62"/>
      <c r="Z514" s="62"/>
      <c r="AA514" s="62"/>
      <c r="AB514" s="62"/>
      <c r="AC514" s="62"/>
    </row>
    <row r="515" spans="1:29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U515" s="62"/>
      <c r="V515" s="62"/>
      <c r="W515" s="62"/>
      <c r="X515" s="62"/>
      <c r="Y515" s="62"/>
      <c r="Z515" s="62"/>
      <c r="AA515" s="62"/>
      <c r="AB515" s="62"/>
      <c r="AC515" s="62"/>
    </row>
    <row r="516" spans="1:29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U516" s="62"/>
      <c r="V516" s="62"/>
      <c r="W516" s="62"/>
      <c r="X516" s="62"/>
      <c r="Y516" s="62"/>
      <c r="Z516" s="62"/>
      <c r="AA516" s="62"/>
      <c r="AB516" s="62"/>
      <c r="AC516" s="62"/>
    </row>
    <row r="517" spans="1:29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U517" s="62"/>
      <c r="V517" s="62"/>
      <c r="W517" s="62"/>
      <c r="X517" s="62"/>
      <c r="Y517" s="62"/>
      <c r="Z517" s="62"/>
      <c r="AA517" s="62"/>
      <c r="AB517" s="62"/>
      <c r="AC517" s="62"/>
    </row>
    <row r="518" spans="1:29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U518" s="62"/>
      <c r="V518" s="62"/>
      <c r="W518" s="62"/>
      <c r="X518" s="62"/>
      <c r="Y518" s="62"/>
      <c r="Z518" s="62"/>
      <c r="AA518" s="62"/>
      <c r="AB518" s="62"/>
      <c r="AC518" s="62"/>
    </row>
    <row r="519" spans="1:29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U519" s="62"/>
      <c r="V519" s="62"/>
      <c r="W519" s="62"/>
      <c r="X519" s="62"/>
      <c r="Y519" s="62"/>
      <c r="Z519" s="62"/>
      <c r="AA519" s="62"/>
      <c r="AB519" s="62"/>
      <c r="AC519" s="62"/>
    </row>
    <row r="520" spans="1:29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U520" s="62"/>
      <c r="V520" s="62"/>
      <c r="W520" s="62"/>
      <c r="X520" s="62"/>
      <c r="Y520" s="62"/>
      <c r="Z520" s="62"/>
      <c r="AA520" s="62"/>
      <c r="AB520" s="62"/>
      <c r="AC520" s="62"/>
    </row>
    <row r="521" spans="1:29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U521" s="62"/>
      <c r="V521" s="62"/>
      <c r="W521" s="62"/>
      <c r="X521" s="62"/>
      <c r="Y521" s="62"/>
      <c r="Z521" s="62"/>
      <c r="AA521" s="62"/>
      <c r="AB521" s="62"/>
      <c r="AC521" s="62"/>
    </row>
    <row r="522" spans="1:29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U522" s="62"/>
      <c r="V522" s="62"/>
      <c r="W522" s="62"/>
      <c r="X522" s="62"/>
      <c r="Y522" s="62"/>
      <c r="Z522" s="62"/>
      <c r="AA522" s="62"/>
      <c r="AB522" s="62"/>
      <c r="AC522" s="62"/>
    </row>
    <row r="523" spans="1:29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U523" s="62"/>
      <c r="V523" s="62"/>
      <c r="W523" s="62"/>
      <c r="X523" s="62"/>
      <c r="Y523" s="62"/>
      <c r="Z523" s="62"/>
      <c r="AA523" s="62"/>
      <c r="AB523" s="62"/>
      <c r="AC523" s="62"/>
    </row>
    <row r="524" spans="1:29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U524" s="62"/>
      <c r="V524" s="62"/>
      <c r="W524" s="62"/>
      <c r="X524" s="62"/>
      <c r="Y524" s="62"/>
      <c r="Z524" s="62"/>
      <c r="AA524" s="62"/>
      <c r="AB524" s="62"/>
      <c r="AC524" s="62"/>
    </row>
    <row r="525" spans="1:29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U525" s="62"/>
      <c r="V525" s="62"/>
      <c r="W525" s="62"/>
      <c r="X525" s="62"/>
      <c r="Y525" s="62"/>
      <c r="Z525" s="62"/>
      <c r="AA525" s="62"/>
      <c r="AB525" s="62"/>
      <c r="AC525" s="62"/>
    </row>
    <row r="526" spans="1:29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U526" s="62"/>
      <c r="V526" s="62"/>
      <c r="W526" s="62"/>
      <c r="X526" s="62"/>
      <c r="Y526" s="62"/>
      <c r="Z526" s="62"/>
      <c r="AA526" s="62"/>
      <c r="AB526" s="62"/>
      <c r="AC526" s="62"/>
    </row>
    <row r="527" spans="1:29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U527" s="62"/>
      <c r="V527" s="62"/>
      <c r="W527" s="62"/>
      <c r="X527" s="62"/>
      <c r="Y527" s="62"/>
      <c r="Z527" s="62"/>
      <c r="AA527" s="62"/>
      <c r="AB527" s="62"/>
      <c r="AC527" s="62"/>
    </row>
    <row r="528" spans="1:29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U528" s="62"/>
      <c r="V528" s="62"/>
      <c r="W528" s="62"/>
      <c r="X528" s="62"/>
      <c r="Y528" s="62"/>
      <c r="Z528" s="62"/>
      <c r="AA528" s="62"/>
      <c r="AB528" s="62"/>
      <c r="AC528" s="62"/>
    </row>
    <row r="529" spans="1:29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U529" s="62"/>
      <c r="V529" s="62"/>
      <c r="W529" s="62"/>
      <c r="X529" s="62"/>
      <c r="Y529" s="62"/>
      <c r="Z529" s="62"/>
      <c r="AA529" s="62"/>
      <c r="AB529" s="62"/>
      <c r="AC529" s="62"/>
    </row>
    <row r="530" spans="1:29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U530" s="62"/>
      <c r="V530" s="62"/>
      <c r="W530" s="62"/>
      <c r="X530" s="62"/>
      <c r="Y530" s="62"/>
      <c r="Z530" s="62"/>
      <c r="AA530" s="62"/>
      <c r="AB530" s="62"/>
      <c r="AC530" s="62"/>
    </row>
    <row r="531" spans="1:29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U531" s="62"/>
      <c r="V531" s="62"/>
      <c r="W531" s="62"/>
      <c r="X531" s="62"/>
      <c r="Y531" s="62"/>
      <c r="Z531" s="62"/>
      <c r="AA531" s="62"/>
      <c r="AB531" s="62"/>
      <c r="AC531" s="62"/>
    </row>
    <row r="532" spans="1:29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U532" s="62"/>
      <c r="V532" s="62"/>
      <c r="W532" s="62"/>
      <c r="X532" s="62"/>
      <c r="Y532" s="62"/>
      <c r="Z532" s="62"/>
      <c r="AA532" s="62"/>
      <c r="AB532" s="62"/>
      <c r="AC532" s="62"/>
    </row>
    <row r="533" spans="1:29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U533" s="62"/>
      <c r="V533" s="62"/>
      <c r="W533" s="62"/>
      <c r="X533" s="62"/>
      <c r="Y533" s="62"/>
      <c r="Z533" s="62"/>
      <c r="AA533" s="62"/>
      <c r="AB533" s="62"/>
      <c r="AC533" s="62"/>
    </row>
    <row r="534" spans="1:29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U534" s="62"/>
      <c r="V534" s="62"/>
      <c r="W534" s="62"/>
      <c r="X534" s="62"/>
      <c r="Y534" s="62"/>
      <c r="Z534" s="62"/>
      <c r="AA534" s="62"/>
      <c r="AB534" s="62"/>
      <c r="AC534" s="62"/>
    </row>
    <row r="535" spans="1:29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U535" s="62"/>
      <c r="V535" s="62"/>
      <c r="W535" s="62"/>
      <c r="X535" s="62"/>
      <c r="Y535" s="62"/>
      <c r="Z535" s="62"/>
      <c r="AA535" s="62"/>
      <c r="AB535" s="62"/>
      <c r="AC535" s="62"/>
    </row>
    <row r="536" spans="1:29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U536" s="62"/>
      <c r="V536" s="62"/>
      <c r="W536" s="62"/>
      <c r="X536" s="62"/>
      <c r="Y536" s="62"/>
      <c r="Z536" s="62"/>
      <c r="AA536" s="62"/>
      <c r="AB536" s="62"/>
      <c r="AC536" s="62"/>
    </row>
    <row r="537" spans="1:29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U537" s="62"/>
      <c r="V537" s="62"/>
      <c r="W537" s="62"/>
      <c r="X537" s="62"/>
      <c r="Y537" s="62"/>
      <c r="Z537" s="62"/>
      <c r="AA537" s="62"/>
      <c r="AB537" s="62"/>
      <c r="AC537" s="62"/>
    </row>
    <row r="538" spans="1:29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U538" s="62"/>
      <c r="V538" s="62"/>
      <c r="W538" s="62"/>
      <c r="X538" s="62"/>
      <c r="Y538" s="62"/>
      <c r="Z538" s="62"/>
      <c r="AA538" s="62"/>
      <c r="AB538" s="62"/>
      <c r="AC538" s="62"/>
    </row>
    <row r="539" spans="1:29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U539" s="62"/>
      <c r="V539" s="62"/>
      <c r="W539" s="62"/>
      <c r="X539" s="62"/>
      <c r="Y539" s="62"/>
      <c r="Z539" s="62"/>
      <c r="AA539" s="62"/>
      <c r="AB539" s="62"/>
      <c r="AC539" s="62"/>
    </row>
    <row r="540" spans="1:29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U540" s="62"/>
      <c r="V540" s="62"/>
      <c r="W540" s="62"/>
      <c r="X540" s="62"/>
      <c r="Y540" s="62"/>
      <c r="Z540" s="62"/>
      <c r="AA540" s="62"/>
      <c r="AB540" s="62"/>
      <c r="AC540" s="62"/>
    </row>
    <row r="541" spans="1:29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U541" s="62"/>
      <c r="V541" s="62"/>
      <c r="W541" s="62"/>
      <c r="X541" s="62"/>
      <c r="Y541" s="62"/>
      <c r="Z541" s="62"/>
      <c r="AA541" s="62"/>
      <c r="AB541" s="62"/>
      <c r="AC541" s="62"/>
    </row>
    <row r="542" spans="1:29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U542" s="62"/>
      <c r="V542" s="62"/>
      <c r="W542" s="62"/>
      <c r="X542" s="62"/>
      <c r="Y542" s="62"/>
      <c r="Z542" s="62"/>
      <c r="AA542" s="62"/>
      <c r="AB542" s="62"/>
      <c r="AC542" s="62"/>
    </row>
    <row r="543" spans="1:29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U543" s="62"/>
      <c r="V543" s="62"/>
      <c r="W543" s="62"/>
      <c r="X543" s="62"/>
      <c r="Y543" s="62"/>
      <c r="Z543" s="62"/>
      <c r="AA543" s="62"/>
      <c r="AB543" s="62"/>
      <c r="AC543" s="62"/>
    </row>
    <row r="544" spans="1:29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U544" s="62"/>
      <c r="V544" s="62"/>
      <c r="W544" s="62"/>
      <c r="X544" s="62"/>
      <c r="Y544" s="62"/>
      <c r="Z544" s="62"/>
      <c r="AA544" s="62"/>
      <c r="AB544" s="62"/>
      <c r="AC544" s="62"/>
    </row>
    <row r="545" spans="1:29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U545" s="62"/>
      <c r="V545" s="62"/>
      <c r="W545" s="62"/>
      <c r="X545" s="62"/>
      <c r="Y545" s="62"/>
      <c r="Z545" s="62"/>
      <c r="AA545" s="62"/>
      <c r="AB545" s="62"/>
      <c r="AC545" s="62"/>
    </row>
    <row r="546" spans="1:29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U546" s="62"/>
      <c r="V546" s="62"/>
      <c r="W546" s="62"/>
      <c r="X546" s="62"/>
      <c r="Y546" s="62"/>
      <c r="Z546" s="62"/>
      <c r="AA546" s="62"/>
      <c r="AB546" s="62"/>
      <c r="AC546" s="62"/>
    </row>
    <row r="547" spans="1:29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U550" s="62"/>
      <c r="V550" s="62"/>
      <c r="W550" s="62"/>
      <c r="X550" s="62"/>
      <c r="Y550" s="62"/>
      <c r="Z550" s="62"/>
      <c r="AA550" s="62"/>
      <c r="AB550" s="62"/>
      <c r="AC550" s="62"/>
    </row>
    <row r="551" spans="1:29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U551" s="62"/>
      <c r="V551" s="62"/>
      <c r="W551" s="62"/>
      <c r="X551" s="62"/>
      <c r="Y551" s="62"/>
      <c r="Z551" s="62"/>
      <c r="AA551" s="62"/>
      <c r="AB551" s="62"/>
      <c r="AC551" s="62"/>
    </row>
  </sheetData>
  <mergeCells count="8">
    <mergeCell ref="D37:H37"/>
    <mergeCell ref="D38:H38"/>
    <mergeCell ref="F7:M7"/>
    <mergeCell ref="D11:I11"/>
    <mergeCell ref="H12:I12"/>
    <mergeCell ref="I14:K14"/>
    <mergeCell ref="D35:H35"/>
    <mergeCell ref="D36:H36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1"/>
  <sheetViews>
    <sheetView workbookViewId="0">
      <selection activeCell="D11" sqref="D11:I11"/>
    </sheetView>
  </sheetViews>
  <sheetFormatPr defaultColWidth="9.140625" defaultRowHeight="15"/>
  <cols>
    <col min="1" max="1" width="4.42578125" style="376" customWidth="1"/>
    <col min="2" max="2" width="4.28515625" style="376" customWidth="1"/>
    <col min="3" max="3" width="5.7109375" style="376" customWidth="1"/>
    <col min="4" max="4" width="7.85546875" style="376" customWidth="1"/>
    <col min="5" max="5" width="12.140625" style="376" customWidth="1"/>
    <col min="6" max="6" width="10.28515625" style="376" customWidth="1"/>
    <col min="7" max="7" width="6.28515625" style="376" customWidth="1"/>
    <col min="8" max="8" width="25.140625" style="376" customWidth="1"/>
    <col min="9" max="9" width="5.28515625" style="376" customWidth="1"/>
    <col min="10" max="14" width="4.85546875" style="376" customWidth="1"/>
    <col min="15" max="15" width="8.28515625" style="376" customWidth="1"/>
    <col min="16" max="16" width="4.85546875" style="376" customWidth="1"/>
    <col min="17" max="17" width="5.7109375" style="376" customWidth="1"/>
    <col min="18" max="18" width="5.28515625" style="376" bestFit="1" customWidth="1"/>
    <col min="19" max="19" width="5.140625" style="376" customWidth="1"/>
    <col min="20" max="20" width="6.42578125" style="376" customWidth="1"/>
    <col min="21" max="29" width="9.140625" style="380"/>
    <col min="30" max="16384" width="9.140625" style="376"/>
  </cols>
  <sheetData>
    <row r="1" spans="1:29">
      <c r="P1" s="377"/>
      <c r="Q1" s="377"/>
      <c r="R1" s="377"/>
      <c r="S1" s="377"/>
      <c r="T1" s="378" t="s">
        <v>235</v>
      </c>
      <c r="U1" s="379"/>
    </row>
    <row r="2" spans="1:29">
      <c r="P2" s="377"/>
      <c r="Q2" s="377"/>
      <c r="R2" s="377"/>
      <c r="S2" s="377"/>
      <c r="T2" s="378" t="s">
        <v>236</v>
      </c>
      <c r="U2" s="379"/>
    </row>
    <row r="3" spans="1:29">
      <c r="P3" s="377"/>
      <c r="Q3" s="377"/>
      <c r="R3" s="377"/>
      <c r="S3" s="377"/>
      <c r="T3" s="378" t="s">
        <v>237</v>
      </c>
      <c r="U3" s="379"/>
    </row>
    <row r="4" spans="1:29">
      <c r="P4" s="377"/>
      <c r="Q4" s="377"/>
      <c r="R4" s="377"/>
      <c r="S4" s="377"/>
      <c r="T4" s="378" t="s">
        <v>238</v>
      </c>
      <c r="U4" s="379"/>
    </row>
    <row r="5" spans="1:29">
      <c r="P5" s="381"/>
      <c r="Q5" s="381"/>
      <c r="R5" s="381"/>
      <c r="S5" s="381"/>
      <c r="T5" s="382" t="s">
        <v>239</v>
      </c>
      <c r="U5" s="379"/>
    </row>
    <row r="6" spans="1:29">
      <c r="P6" s="381"/>
      <c r="Q6" s="381"/>
      <c r="R6" s="381"/>
      <c r="S6" s="381"/>
      <c r="T6" s="378" t="s">
        <v>240</v>
      </c>
      <c r="U6" s="379"/>
    </row>
    <row r="7" spans="1:29" ht="18.75">
      <c r="C7" s="383"/>
      <c r="D7" s="371"/>
      <c r="E7" s="371"/>
      <c r="F7" s="507" t="s">
        <v>241</v>
      </c>
      <c r="G7" s="507"/>
      <c r="H7" s="507"/>
      <c r="I7" s="507"/>
      <c r="J7" s="507"/>
      <c r="K7" s="507"/>
      <c r="L7" s="507"/>
      <c r="M7" s="507"/>
      <c r="N7" s="371"/>
      <c r="O7" s="371"/>
      <c r="P7" s="371"/>
      <c r="Q7" s="371"/>
      <c r="R7" s="371"/>
      <c r="S7" s="371"/>
      <c r="T7" s="371"/>
    </row>
    <row r="8" spans="1:29" s="385" customFormat="1" ht="12" customHeight="1">
      <c r="A8" s="384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</row>
    <row r="9" spans="1:29" s="385" customFormat="1" ht="13.5" customHeight="1"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</row>
    <row r="10" spans="1:29" s="385" customFormat="1" ht="14.25" customHeight="1"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</row>
    <row r="11" spans="1:29" s="372" customFormat="1" ht="15.75" customHeight="1">
      <c r="A11" s="386"/>
      <c r="B11" s="386"/>
      <c r="C11" s="387" t="s">
        <v>55</v>
      </c>
      <c r="D11" s="505" t="s">
        <v>1590</v>
      </c>
      <c r="E11" s="505"/>
      <c r="F11" s="505"/>
      <c r="G11" s="505"/>
      <c r="H11" s="505"/>
      <c r="I11" s="505"/>
      <c r="J11" s="386"/>
      <c r="K11" s="386"/>
      <c r="L11" s="387" t="s">
        <v>0</v>
      </c>
      <c r="M11" s="386" t="s">
        <v>98</v>
      </c>
      <c r="N11" s="386"/>
      <c r="O11" s="370" t="s">
        <v>1589</v>
      </c>
      <c r="P11" s="370"/>
      <c r="Q11" s="370"/>
      <c r="R11" s="370"/>
      <c r="S11" s="370"/>
      <c r="T11" s="386"/>
    </row>
    <row r="12" spans="1:29" s="372" customFormat="1" ht="17.25" customHeight="1">
      <c r="C12" s="388" t="s">
        <v>56</v>
      </c>
      <c r="D12" s="389">
        <v>42175</v>
      </c>
      <c r="E12" s="81"/>
      <c r="F12" s="387" t="s">
        <v>53</v>
      </c>
      <c r="G12" s="387"/>
      <c r="H12" s="508"/>
      <c r="I12" s="508"/>
      <c r="J12" s="386"/>
      <c r="K12" s="386"/>
      <c r="L12" s="387" t="s">
        <v>54</v>
      </c>
      <c r="M12" s="13" t="s">
        <v>1591</v>
      </c>
      <c r="N12" s="370"/>
      <c r="O12" s="370"/>
      <c r="P12" s="370"/>
      <c r="Q12" s="370"/>
      <c r="R12" s="370"/>
      <c r="S12" s="370"/>
    </row>
    <row r="13" spans="1:29" s="385" customFormat="1" ht="12" customHeight="1" thickBot="1">
      <c r="U13" s="372"/>
      <c r="V13" s="372"/>
      <c r="W13" s="372"/>
      <c r="X13" s="372"/>
      <c r="Y13" s="372"/>
      <c r="Z13" s="372"/>
      <c r="AA13" s="372"/>
      <c r="AB13" s="372"/>
      <c r="AC13" s="372"/>
    </row>
    <row r="14" spans="1:29" s="89" customFormat="1" ht="11.25" thickBot="1">
      <c r="A14" s="83" t="s">
        <v>245</v>
      </c>
      <c r="B14" s="369"/>
      <c r="C14" s="369"/>
      <c r="D14" s="369" t="s">
        <v>246</v>
      </c>
      <c r="E14" s="83" t="s">
        <v>13</v>
      </c>
      <c r="F14" s="369" t="s">
        <v>247</v>
      </c>
      <c r="G14" s="369"/>
      <c r="H14" s="369" t="s">
        <v>248</v>
      </c>
      <c r="I14" s="519" t="s">
        <v>249</v>
      </c>
      <c r="J14" s="520"/>
      <c r="K14" s="521"/>
      <c r="L14" s="373" t="s">
        <v>250</v>
      </c>
      <c r="M14" s="87"/>
      <c r="N14" s="87" t="s">
        <v>251</v>
      </c>
      <c r="O14" s="87"/>
      <c r="P14" s="369" t="s">
        <v>250</v>
      </c>
      <c r="Q14" s="369"/>
      <c r="R14" s="369"/>
      <c r="S14" s="369"/>
      <c r="T14" s="369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0.5">
      <c r="A15" s="362" t="s">
        <v>252</v>
      </c>
      <c r="B15" s="363" t="s">
        <v>253</v>
      </c>
      <c r="C15" s="363" t="s">
        <v>42</v>
      </c>
      <c r="D15" s="363" t="s">
        <v>254</v>
      </c>
      <c r="E15" s="362" t="s">
        <v>255</v>
      </c>
      <c r="F15" s="363" t="s">
        <v>256</v>
      </c>
      <c r="G15" s="363" t="s">
        <v>1</v>
      </c>
      <c r="H15" s="363" t="s">
        <v>246</v>
      </c>
      <c r="I15" s="369">
        <v>1</v>
      </c>
      <c r="J15" s="369">
        <v>2</v>
      </c>
      <c r="K15" s="369">
        <v>3</v>
      </c>
      <c r="L15" s="369" t="s">
        <v>257</v>
      </c>
      <c r="M15" s="369">
        <v>1</v>
      </c>
      <c r="N15" s="369">
        <v>2</v>
      </c>
      <c r="O15" s="369">
        <v>3</v>
      </c>
      <c r="P15" s="363" t="s">
        <v>258</v>
      </c>
      <c r="Q15" s="363" t="s">
        <v>3</v>
      </c>
      <c r="R15" s="363" t="s">
        <v>4</v>
      </c>
      <c r="S15" s="363" t="s">
        <v>48</v>
      </c>
      <c r="T15" s="363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372" customFormat="1" ht="12.75">
      <c r="A16" s="2">
        <v>1</v>
      </c>
      <c r="B16" s="2" t="s">
        <v>260</v>
      </c>
      <c r="C16" s="2" t="s">
        <v>1194</v>
      </c>
      <c r="D16" s="2">
        <v>63</v>
      </c>
      <c r="E16" s="2" t="s">
        <v>1248</v>
      </c>
      <c r="F16" s="2" t="s">
        <v>1249</v>
      </c>
      <c r="G16" s="2">
        <v>2000</v>
      </c>
      <c r="H16" s="2" t="s">
        <v>1250</v>
      </c>
      <c r="I16" s="2">
        <v>62.55</v>
      </c>
      <c r="J16" s="2">
        <v>-71</v>
      </c>
      <c r="K16" s="2">
        <v>-73</v>
      </c>
      <c r="L16" s="2">
        <v>73</v>
      </c>
      <c r="M16" s="2">
        <v>73</v>
      </c>
      <c r="N16" s="2">
        <v>91</v>
      </c>
      <c r="O16" s="2">
        <v>-97</v>
      </c>
      <c r="P16" s="2">
        <v>-97</v>
      </c>
      <c r="Q16" s="2">
        <v>91</v>
      </c>
      <c r="R16" s="2">
        <v>164</v>
      </c>
      <c r="S16" s="2">
        <v>1</v>
      </c>
      <c r="T16" s="390">
        <v>218.99</v>
      </c>
    </row>
    <row r="17" spans="1:21" s="372" customFormat="1" ht="12.75">
      <c r="A17" s="2">
        <v>2</v>
      </c>
      <c r="B17" s="2" t="s">
        <v>260</v>
      </c>
      <c r="C17" s="2" t="s">
        <v>1194</v>
      </c>
      <c r="D17" s="2">
        <v>69</v>
      </c>
      <c r="E17" s="2" t="s">
        <v>1251</v>
      </c>
      <c r="F17" s="2" t="s">
        <v>1252</v>
      </c>
      <c r="G17" s="2">
        <v>1999</v>
      </c>
      <c r="H17" s="2" t="s">
        <v>1253</v>
      </c>
      <c r="I17" s="2">
        <v>68.8</v>
      </c>
      <c r="J17" s="2">
        <v>57</v>
      </c>
      <c r="K17" s="2">
        <v>60</v>
      </c>
      <c r="L17" s="2">
        <v>-63</v>
      </c>
      <c r="M17" s="2">
        <v>60</v>
      </c>
      <c r="N17" s="2">
        <v>65</v>
      </c>
      <c r="O17" s="2">
        <v>68</v>
      </c>
      <c r="P17" s="2">
        <v>-70</v>
      </c>
      <c r="Q17" s="2">
        <v>68</v>
      </c>
      <c r="R17" s="2">
        <v>128</v>
      </c>
      <c r="S17" s="2">
        <v>1</v>
      </c>
      <c r="T17" s="390">
        <v>224.98</v>
      </c>
    </row>
    <row r="18" spans="1:21" s="372" customFormat="1" ht="16.5">
      <c r="A18" s="2">
        <v>3</v>
      </c>
      <c r="B18" s="2" t="s">
        <v>260</v>
      </c>
      <c r="C18" s="2" t="s">
        <v>1194</v>
      </c>
      <c r="D18" s="2">
        <v>69</v>
      </c>
      <c r="E18" s="2" t="s">
        <v>1254</v>
      </c>
      <c r="F18" s="2" t="s">
        <v>1255</v>
      </c>
      <c r="G18" s="2">
        <v>2000</v>
      </c>
      <c r="H18" s="2" t="s">
        <v>1256</v>
      </c>
      <c r="I18" s="2">
        <v>68.7</v>
      </c>
      <c r="J18" s="2">
        <v>-75</v>
      </c>
      <c r="K18" s="2">
        <v>-75</v>
      </c>
      <c r="L18" s="2">
        <v>-75</v>
      </c>
      <c r="M18" s="2">
        <v>0</v>
      </c>
      <c r="N18" s="2">
        <v>-83</v>
      </c>
      <c r="O18" s="2">
        <v>-85</v>
      </c>
      <c r="P18" s="2">
        <v>-90</v>
      </c>
      <c r="Q18" s="2">
        <v>0</v>
      </c>
      <c r="R18" s="2">
        <v>0</v>
      </c>
      <c r="S18" s="391"/>
      <c r="T18" s="390">
        <v>0</v>
      </c>
    </row>
    <row r="19" spans="1:21" s="372" customFormat="1" ht="12.75">
      <c r="A19" s="2">
        <v>4</v>
      </c>
      <c r="B19" s="2" t="s">
        <v>260</v>
      </c>
      <c r="C19" s="2" t="s">
        <v>1203</v>
      </c>
      <c r="D19" s="2">
        <v>48</v>
      </c>
      <c r="E19" s="2" t="s">
        <v>1257</v>
      </c>
      <c r="F19" s="2" t="s">
        <v>1258</v>
      </c>
      <c r="G19" s="2">
        <v>1974</v>
      </c>
      <c r="H19" s="2" t="s">
        <v>1259</v>
      </c>
      <c r="I19" s="2">
        <v>48</v>
      </c>
      <c r="J19" s="2">
        <v>38</v>
      </c>
      <c r="K19" s="2">
        <v>-40</v>
      </c>
      <c r="L19" s="2">
        <v>-42</v>
      </c>
      <c r="M19" s="2">
        <v>38</v>
      </c>
      <c r="N19" s="2">
        <v>52</v>
      </c>
      <c r="O19" s="2">
        <v>55</v>
      </c>
      <c r="P19" s="2">
        <v>58</v>
      </c>
      <c r="Q19" s="2">
        <v>58</v>
      </c>
      <c r="R19" s="2">
        <v>96</v>
      </c>
      <c r="S19" s="2">
        <v>1</v>
      </c>
      <c r="T19" s="390">
        <v>157.37</v>
      </c>
    </row>
    <row r="20" spans="1:21" s="372" customFormat="1" ht="12.75">
      <c r="A20" s="2">
        <v>5</v>
      </c>
      <c r="B20" s="2" t="s">
        <v>260</v>
      </c>
      <c r="C20" s="2" t="s">
        <v>1203</v>
      </c>
      <c r="D20" s="2">
        <v>53</v>
      </c>
      <c r="E20" s="2" t="s">
        <v>1260</v>
      </c>
      <c r="F20" s="2" t="s">
        <v>1261</v>
      </c>
      <c r="G20" s="2">
        <v>1977</v>
      </c>
      <c r="H20" s="2" t="s">
        <v>1262</v>
      </c>
      <c r="I20" s="2">
        <v>51.4</v>
      </c>
      <c r="J20" s="2">
        <v>50</v>
      </c>
      <c r="K20" s="2">
        <v>52</v>
      </c>
      <c r="L20" s="2">
        <v>53</v>
      </c>
      <c r="M20" s="2">
        <v>53</v>
      </c>
      <c r="N20" s="2">
        <v>-70</v>
      </c>
      <c r="O20" s="2">
        <v>70</v>
      </c>
      <c r="P20" s="2">
        <v>72</v>
      </c>
      <c r="Q20" s="2">
        <v>72</v>
      </c>
      <c r="R20" s="2">
        <v>125</v>
      </c>
      <c r="S20" s="2">
        <v>1</v>
      </c>
      <c r="T20" s="390">
        <v>193.31</v>
      </c>
    </row>
    <row r="21" spans="1:21" s="372" customFormat="1" ht="12.75">
      <c r="A21" s="2">
        <v>6</v>
      </c>
      <c r="B21" s="2" t="s">
        <v>260</v>
      </c>
      <c r="C21" s="2" t="s">
        <v>1203</v>
      </c>
      <c r="D21" s="2">
        <v>58</v>
      </c>
      <c r="E21" s="2" t="s">
        <v>686</v>
      </c>
      <c r="F21" s="2" t="s">
        <v>687</v>
      </c>
      <c r="G21" s="2">
        <v>1976</v>
      </c>
      <c r="H21" s="2" t="s">
        <v>473</v>
      </c>
      <c r="I21" s="2">
        <v>57.6</v>
      </c>
      <c r="J21" s="2">
        <v>-65</v>
      </c>
      <c r="K21" s="2">
        <v>65</v>
      </c>
      <c r="L21" s="2">
        <v>-72</v>
      </c>
      <c r="M21" s="2">
        <v>65</v>
      </c>
      <c r="N21" s="2">
        <v>-78</v>
      </c>
      <c r="O21" s="2">
        <v>78</v>
      </c>
      <c r="P21" s="2">
        <v>-80</v>
      </c>
      <c r="Q21" s="2">
        <v>78</v>
      </c>
      <c r="R21" s="2">
        <v>143</v>
      </c>
      <c r="S21" s="2">
        <v>1</v>
      </c>
      <c r="T21" s="390">
        <v>202.35</v>
      </c>
    </row>
    <row r="22" spans="1:21" s="372" customFormat="1" ht="12.75">
      <c r="A22" s="2">
        <v>7</v>
      </c>
      <c r="B22" s="2" t="s">
        <v>260</v>
      </c>
      <c r="C22" s="2" t="s">
        <v>1203</v>
      </c>
      <c r="D22" s="2">
        <v>58</v>
      </c>
      <c r="E22" s="2" t="s">
        <v>1263</v>
      </c>
      <c r="F22" s="2" t="s">
        <v>1264</v>
      </c>
      <c r="G22" s="2">
        <v>1970</v>
      </c>
      <c r="H22" s="2" t="s">
        <v>1259</v>
      </c>
      <c r="I22" s="2">
        <v>56.4</v>
      </c>
      <c r="J22" s="2">
        <v>47</v>
      </c>
      <c r="K22" s="2">
        <v>49</v>
      </c>
      <c r="L22" s="2">
        <v>51</v>
      </c>
      <c r="M22" s="2">
        <v>51</v>
      </c>
      <c r="N22" s="2">
        <v>65</v>
      </c>
      <c r="O22" s="2">
        <v>69</v>
      </c>
      <c r="P22" s="2">
        <v>-72</v>
      </c>
      <c r="Q22" s="2">
        <v>69</v>
      </c>
      <c r="R22" s="2">
        <v>120</v>
      </c>
      <c r="S22" s="2">
        <v>2</v>
      </c>
      <c r="T22" s="390">
        <v>172.48</v>
      </c>
      <c r="U22" s="386"/>
    </row>
    <row r="23" spans="1:21" s="372" customFormat="1" ht="12.75">
      <c r="A23" s="2">
        <v>8</v>
      </c>
      <c r="B23" s="2" t="s">
        <v>260</v>
      </c>
      <c r="C23" s="2" t="s">
        <v>1203</v>
      </c>
      <c r="D23" s="2">
        <v>63</v>
      </c>
      <c r="E23" s="2" t="s">
        <v>1265</v>
      </c>
      <c r="F23" s="2" t="s">
        <v>1266</v>
      </c>
      <c r="G23" s="2">
        <v>1979</v>
      </c>
      <c r="H23" s="2" t="s">
        <v>1267</v>
      </c>
      <c r="I23" s="2">
        <v>62.05</v>
      </c>
      <c r="J23" s="2">
        <v>-54</v>
      </c>
      <c r="K23" s="2">
        <v>-54</v>
      </c>
      <c r="L23" s="2">
        <v>54</v>
      </c>
      <c r="M23" s="2">
        <v>54</v>
      </c>
      <c r="N23" s="2">
        <v>-69</v>
      </c>
      <c r="O23" s="2">
        <v>-69</v>
      </c>
      <c r="P23" s="2">
        <v>-69</v>
      </c>
      <c r="Q23" s="2">
        <v>0</v>
      </c>
      <c r="R23" s="2">
        <v>54</v>
      </c>
      <c r="S23" s="2">
        <v>1</v>
      </c>
      <c r="T23" s="390">
        <v>72.5</v>
      </c>
      <c r="U23" s="386"/>
    </row>
    <row r="24" spans="1:21" s="372" customFormat="1" ht="12.75">
      <c r="A24" s="2">
        <v>9</v>
      </c>
      <c r="B24" s="2" t="s">
        <v>260</v>
      </c>
      <c r="C24" s="2" t="s">
        <v>1203</v>
      </c>
      <c r="D24" s="2">
        <v>69</v>
      </c>
      <c r="E24" s="2" t="s">
        <v>684</v>
      </c>
      <c r="F24" s="2" t="s">
        <v>1268</v>
      </c>
      <c r="G24" s="2">
        <v>1980</v>
      </c>
      <c r="H24" s="2" t="s">
        <v>1269</v>
      </c>
      <c r="I24" s="2">
        <v>67.55</v>
      </c>
      <c r="J24" s="2">
        <v>-57</v>
      </c>
      <c r="K24" s="2">
        <v>63</v>
      </c>
      <c r="L24" s="2">
        <v>-68</v>
      </c>
      <c r="M24" s="2">
        <v>63</v>
      </c>
      <c r="N24" s="2">
        <v>75</v>
      </c>
      <c r="O24" s="2">
        <v>-81</v>
      </c>
      <c r="P24" s="2">
        <v>-83</v>
      </c>
      <c r="Q24" s="2">
        <v>75</v>
      </c>
      <c r="R24" s="2">
        <v>138</v>
      </c>
      <c r="S24" s="2">
        <v>2</v>
      </c>
      <c r="T24" s="390">
        <v>175.4</v>
      </c>
    </row>
    <row r="25" spans="1:21" s="372" customFormat="1" ht="12.75">
      <c r="A25" s="2">
        <v>10</v>
      </c>
      <c r="B25" s="2" t="s">
        <v>260</v>
      </c>
      <c r="C25" s="2" t="s">
        <v>1203</v>
      </c>
      <c r="D25" s="2">
        <v>69</v>
      </c>
      <c r="E25" s="2" t="s">
        <v>1270</v>
      </c>
      <c r="F25" s="2" t="s">
        <v>1271</v>
      </c>
      <c r="G25" s="2">
        <v>1978</v>
      </c>
      <c r="H25" s="2" t="s">
        <v>1272</v>
      </c>
      <c r="I25" s="2">
        <v>68.3</v>
      </c>
      <c r="J25" s="2">
        <v>40</v>
      </c>
      <c r="K25" s="2">
        <v>45</v>
      </c>
      <c r="L25" s="2">
        <v>-49</v>
      </c>
      <c r="M25" s="2">
        <v>45</v>
      </c>
      <c r="N25" s="2">
        <v>-60</v>
      </c>
      <c r="O25" s="2">
        <v>-62</v>
      </c>
      <c r="P25" s="2">
        <v>-62</v>
      </c>
      <c r="Q25" s="2">
        <v>0</v>
      </c>
      <c r="R25" s="2">
        <v>45</v>
      </c>
      <c r="S25" s="2">
        <v>3</v>
      </c>
      <c r="T25" s="390">
        <v>314.36</v>
      </c>
    </row>
    <row r="26" spans="1:21" s="372" customFormat="1" ht="16.5">
      <c r="A26" s="2">
        <v>11</v>
      </c>
      <c r="B26" s="2" t="s">
        <v>260</v>
      </c>
      <c r="C26" s="2" t="s">
        <v>1203</v>
      </c>
      <c r="D26" s="2">
        <v>69</v>
      </c>
      <c r="E26" s="2" t="s">
        <v>1273</v>
      </c>
      <c r="F26" s="2" t="s">
        <v>1274</v>
      </c>
      <c r="G26" s="2">
        <v>1980</v>
      </c>
      <c r="H26" s="391"/>
      <c r="I26" s="2">
        <v>68.75</v>
      </c>
      <c r="J26" s="2">
        <v>70</v>
      </c>
      <c r="K26" s="2">
        <v>75</v>
      </c>
      <c r="L26" s="2">
        <v>-80</v>
      </c>
      <c r="M26" s="2">
        <v>75</v>
      </c>
      <c r="N26" s="2">
        <v>85</v>
      </c>
      <c r="O26" s="2">
        <v>90</v>
      </c>
      <c r="P26" s="2">
        <v>94</v>
      </c>
      <c r="Q26" s="2">
        <v>94</v>
      </c>
      <c r="R26" s="2">
        <v>169</v>
      </c>
      <c r="S26" s="2">
        <v>1</v>
      </c>
      <c r="T26" s="390">
        <v>212.53</v>
      </c>
    </row>
    <row r="27" spans="1:21" s="372" customFormat="1" ht="12.75">
      <c r="A27" s="2">
        <v>12</v>
      </c>
      <c r="B27" s="2" t="s">
        <v>260</v>
      </c>
      <c r="C27" s="2" t="s">
        <v>1177</v>
      </c>
      <c r="D27" s="2">
        <v>58</v>
      </c>
      <c r="E27" s="2" t="s">
        <v>1275</v>
      </c>
      <c r="F27" s="2" t="s">
        <v>1276</v>
      </c>
      <c r="G27" s="2">
        <v>2002</v>
      </c>
      <c r="H27" s="2" t="s">
        <v>1259</v>
      </c>
      <c r="I27" s="2">
        <v>56.6</v>
      </c>
      <c r="J27" s="2">
        <v>37</v>
      </c>
      <c r="K27" s="2">
        <v>40</v>
      </c>
      <c r="L27" s="2">
        <v>43</v>
      </c>
      <c r="M27" s="2">
        <v>43</v>
      </c>
      <c r="N27" s="2">
        <v>56</v>
      </c>
      <c r="O27" s="2">
        <v>58</v>
      </c>
      <c r="P27" s="2">
        <v>61</v>
      </c>
      <c r="Q27" s="2">
        <v>61</v>
      </c>
      <c r="R27" s="2">
        <v>104</v>
      </c>
      <c r="S27" s="2">
        <v>1</v>
      </c>
      <c r="T27" s="390">
        <v>149.09</v>
      </c>
    </row>
    <row r="28" spans="1:21" s="372" customFormat="1" ht="16.5">
      <c r="A28" s="2">
        <v>13</v>
      </c>
      <c r="B28" s="2" t="s">
        <v>260</v>
      </c>
      <c r="C28" s="2" t="s">
        <v>1199</v>
      </c>
      <c r="D28" s="2">
        <v>58</v>
      </c>
      <c r="E28" s="2" t="s">
        <v>1277</v>
      </c>
      <c r="F28" s="2" t="s">
        <v>1278</v>
      </c>
      <c r="G28" s="2">
        <v>1989</v>
      </c>
      <c r="H28" s="2" t="s">
        <v>1279</v>
      </c>
      <c r="I28" s="2">
        <v>55.95</v>
      </c>
      <c r="J28" s="2">
        <v>55</v>
      </c>
      <c r="K28" s="2">
        <v>58</v>
      </c>
      <c r="L28" s="2">
        <v>-61</v>
      </c>
      <c r="M28" s="2">
        <v>58</v>
      </c>
      <c r="N28" s="2">
        <v>71</v>
      </c>
      <c r="O28" s="2">
        <v>73</v>
      </c>
      <c r="P28" s="2">
        <v>75</v>
      </c>
      <c r="Q28" s="2">
        <v>75</v>
      </c>
      <c r="R28" s="2">
        <v>133</v>
      </c>
      <c r="S28" s="391"/>
      <c r="T28" s="390">
        <v>192.33</v>
      </c>
    </row>
    <row r="29" spans="1:21" s="372" customFormat="1" ht="12.75">
      <c r="A29" s="2">
        <v>14</v>
      </c>
      <c r="B29" s="2" t="s">
        <v>260</v>
      </c>
      <c r="C29" s="2" t="s">
        <v>1177</v>
      </c>
      <c r="D29" s="2">
        <v>63</v>
      </c>
      <c r="E29" s="2" t="s">
        <v>1280</v>
      </c>
      <c r="F29" s="2" t="s">
        <v>1281</v>
      </c>
      <c r="G29" s="2">
        <v>2002</v>
      </c>
      <c r="H29" s="2">
        <v>0</v>
      </c>
      <c r="I29" s="2">
        <v>62.4</v>
      </c>
      <c r="J29" s="2">
        <v>42</v>
      </c>
      <c r="K29" s="2">
        <v>44</v>
      </c>
      <c r="L29" s="2">
        <v>-48</v>
      </c>
      <c r="M29" s="2">
        <v>44</v>
      </c>
      <c r="N29" s="2">
        <v>67</v>
      </c>
      <c r="O29" s="2">
        <v>76</v>
      </c>
      <c r="P29" s="2">
        <v>82</v>
      </c>
      <c r="Q29" s="2">
        <v>82</v>
      </c>
      <c r="R29" s="2">
        <v>126</v>
      </c>
      <c r="S29" s="2">
        <v>1</v>
      </c>
      <c r="T29" s="390">
        <v>168.52</v>
      </c>
    </row>
    <row r="30" spans="1:21" s="372" customFormat="1" ht="12.75">
      <c r="A30" s="2">
        <v>16</v>
      </c>
      <c r="B30" s="2" t="s">
        <v>260</v>
      </c>
      <c r="C30" s="2" t="s">
        <v>1177</v>
      </c>
      <c r="D30" s="2">
        <v>69</v>
      </c>
      <c r="E30" s="2" t="s">
        <v>1282</v>
      </c>
      <c r="F30" s="2" t="s">
        <v>1283</v>
      </c>
      <c r="G30" s="2">
        <v>1999</v>
      </c>
      <c r="H30" s="2" t="s">
        <v>1284</v>
      </c>
      <c r="I30" s="2">
        <v>67.5</v>
      </c>
      <c r="J30" s="2">
        <v>42</v>
      </c>
      <c r="K30" s="2">
        <v>45</v>
      </c>
      <c r="L30" s="2">
        <v>46</v>
      </c>
      <c r="M30" s="2">
        <v>46</v>
      </c>
      <c r="N30" s="2">
        <v>47</v>
      </c>
      <c r="O30" s="2">
        <v>50</v>
      </c>
      <c r="P30" s="2">
        <v>54</v>
      </c>
      <c r="Q30" s="2">
        <v>54</v>
      </c>
      <c r="R30" s="2">
        <v>100</v>
      </c>
      <c r="S30" s="2">
        <v>1</v>
      </c>
      <c r="T30" s="390">
        <v>127.16</v>
      </c>
    </row>
    <row r="31" spans="1:21" s="372" customFormat="1" ht="12.75">
      <c r="A31" s="2">
        <v>18</v>
      </c>
      <c r="B31" s="2" t="s">
        <v>111</v>
      </c>
      <c r="C31" s="2" t="s">
        <v>1194</v>
      </c>
      <c r="D31" s="2" t="s">
        <v>1285</v>
      </c>
      <c r="E31" s="2" t="s">
        <v>1286</v>
      </c>
      <c r="F31" s="2" t="s">
        <v>1287</v>
      </c>
      <c r="G31" s="2">
        <v>1997</v>
      </c>
      <c r="H31" s="2" t="s">
        <v>1288</v>
      </c>
      <c r="I31" s="2">
        <v>138.80000000000001</v>
      </c>
      <c r="J31" s="2">
        <v>140</v>
      </c>
      <c r="K31" s="2">
        <v>145</v>
      </c>
      <c r="L31" s="2">
        <v>-150</v>
      </c>
      <c r="M31" s="2">
        <v>145</v>
      </c>
      <c r="N31" s="2">
        <v>170</v>
      </c>
      <c r="O31" s="2">
        <v>176</v>
      </c>
      <c r="P31" s="2">
        <v>-182</v>
      </c>
      <c r="Q31" s="2">
        <v>176</v>
      </c>
      <c r="R31" s="2">
        <v>321</v>
      </c>
      <c r="S31" s="2">
        <v>1</v>
      </c>
      <c r="T31" s="390">
        <v>326.82</v>
      </c>
    </row>
    <row r="32" spans="1:21" s="372" customFormat="1" ht="12.75">
      <c r="A32" s="2">
        <v>19</v>
      </c>
      <c r="B32" s="2" t="s">
        <v>111</v>
      </c>
      <c r="C32" s="2" t="s">
        <v>1194</v>
      </c>
      <c r="D32" s="2">
        <v>69</v>
      </c>
      <c r="E32" s="2" t="s">
        <v>1289</v>
      </c>
      <c r="F32" s="2" t="s">
        <v>1290</v>
      </c>
      <c r="G32" s="2">
        <v>1996</v>
      </c>
      <c r="H32" s="2" t="s">
        <v>1291</v>
      </c>
      <c r="I32" s="2">
        <v>67.900000000000006</v>
      </c>
      <c r="J32" s="2">
        <v>70</v>
      </c>
      <c r="K32" s="2">
        <v>75</v>
      </c>
      <c r="L32" s="2">
        <v>-80</v>
      </c>
      <c r="M32" s="2">
        <v>75</v>
      </c>
      <c r="N32" s="2">
        <v>105</v>
      </c>
      <c r="O32" s="2">
        <v>-110</v>
      </c>
      <c r="P32" s="2">
        <v>110</v>
      </c>
      <c r="Q32" s="2">
        <v>110</v>
      </c>
      <c r="R32" s="2">
        <v>185</v>
      </c>
      <c r="S32" s="2">
        <v>1</v>
      </c>
      <c r="T32" s="390">
        <v>251.47</v>
      </c>
    </row>
    <row r="33" spans="1:20" s="372" customFormat="1" ht="12.75">
      <c r="A33" s="2">
        <v>20</v>
      </c>
      <c r="B33" s="2" t="s">
        <v>111</v>
      </c>
      <c r="C33" s="2" t="s">
        <v>1194</v>
      </c>
      <c r="D33" s="2">
        <v>77</v>
      </c>
      <c r="E33" s="2" t="s">
        <v>1292</v>
      </c>
      <c r="F33" s="2" t="s">
        <v>1293</v>
      </c>
      <c r="G33" s="2">
        <v>1994</v>
      </c>
      <c r="H33" s="2" t="s">
        <v>1294</v>
      </c>
      <c r="I33" s="2">
        <v>76.900000000000006</v>
      </c>
      <c r="J33" s="2">
        <v>-96</v>
      </c>
      <c r="K33" s="2">
        <v>-96</v>
      </c>
      <c r="L33" s="2">
        <v>96</v>
      </c>
      <c r="M33" s="2">
        <v>96</v>
      </c>
      <c r="N33" s="2">
        <v>121</v>
      </c>
      <c r="O33" s="2">
        <v>128</v>
      </c>
      <c r="P33" s="2">
        <v>-135</v>
      </c>
      <c r="Q33" s="2">
        <v>128</v>
      </c>
      <c r="R33" s="2">
        <v>224</v>
      </c>
      <c r="S33" s="2">
        <v>2</v>
      </c>
      <c r="T33" s="390">
        <v>282.29000000000002</v>
      </c>
    </row>
    <row r="34" spans="1:20" s="372" customFormat="1" ht="12.75">
      <c r="A34" s="2">
        <v>21</v>
      </c>
      <c r="B34" s="2" t="s">
        <v>111</v>
      </c>
      <c r="C34" s="2" t="s">
        <v>1194</v>
      </c>
      <c r="D34" s="2">
        <v>77</v>
      </c>
      <c r="E34" s="2" t="s">
        <v>1295</v>
      </c>
      <c r="F34" s="2" t="s">
        <v>1296</v>
      </c>
      <c r="G34" s="2">
        <v>1996</v>
      </c>
      <c r="H34" s="2" t="s">
        <v>1297</v>
      </c>
      <c r="I34" s="2">
        <v>75.900000000000006</v>
      </c>
      <c r="J34" s="2">
        <v>100</v>
      </c>
      <c r="K34" s="2">
        <v>105</v>
      </c>
      <c r="L34" s="2">
        <v>-110</v>
      </c>
      <c r="M34" s="2">
        <v>105</v>
      </c>
      <c r="N34" s="2">
        <v>-120</v>
      </c>
      <c r="O34" s="2">
        <v>125</v>
      </c>
      <c r="P34" s="2">
        <v>130</v>
      </c>
      <c r="Q34" s="2">
        <v>130</v>
      </c>
      <c r="R34" s="2">
        <v>235</v>
      </c>
      <c r="S34" s="2">
        <v>1</v>
      </c>
      <c r="T34" s="390">
        <v>298.37</v>
      </c>
    </row>
    <row r="35" spans="1:20" s="372" customFormat="1" ht="12.75">
      <c r="A35" s="2">
        <v>22</v>
      </c>
      <c r="B35" s="2" t="s">
        <v>111</v>
      </c>
      <c r="C35" s="2" t="s">
        <v>1194</v>
      </c>
      <c r="D35" s="2">
        <v>77</v>
      </c>
      <c r="E35" s="2" t="s">
        <v>757</v>
      </c>
      <c r="F35" s="2" t="s">
        <v>1298</v>
      </c>
      <c r="G35" s="2">
        <v>1996</v>
      </c>
      <c r="H35" s="2">
        <v>0</v>
      </c>
      <c r="I35" s="2">
        <v>76.75</v>
      </c>
      <c r="J35" s="2">
        <v>-65</v>
      </c>
      <c r="K35" s="2">
        <v>-65</v>
      </c>
      <c r="L35" s="2">
        <v>65</v>
      </c>
      <c r="M35" s="2">
        <v>65</v>
      </c>
      <c r="N35" s="2">
        <v>90</v>
      </c>
      <c r="O35" s="2">
        <v>-95</v>
      </c>
      <c r="P35" s="2">
        <v>96</v>
      </c>
      <c r="Q35" s="2">
        <v>96</v>
      </c>
      <c r="R35" s="2">
        <v>161</v>
      </c>
      <c r="S35" s="2">
        <v>3</v>
      </c>
      <c r="T35" s="390">
        <v>203.12</v>
      </c>
    </row>
    <row r="36" spans="1:20" s="372" customFormat="1" ht="12.75">
      <c r="A36" s="2">
        <v>23</v>
      </c>
      <c r="B36" s="2" t="s">
        <v>111</v>
      </c>
      <c r="C36" s="2" t="s">
        <v>1194</v>
      </c>
      <c r="D36" s="2">
        <v>85</v>
      </c>
      <c r="E36" s="2" t="s">
        <v>1299</v>
      </c>
      <c r="F36" s="2" t="s">
        <v>1300</v>
      </c>
      <c r="G36" s="2">
        <v>1996</v>
      </c>
      <c r="H36" s="2" t="s">
        <v>1301</v>
      </c>
      <c r="I36" s="2">
        <v>84.05</v>
      </c>
      <c r="J36" s="2">
        <v>-90</v>
      </c>
      <c r="K36" s="2">
        <v>-90</v>
      </c>
      <c r="L36" s="2">
        <v>90</v>
      </c>
      <c r="M36" s="2">
        <v>90</v>
      </c>
      <c r="N36" s="2">
        <v>-119</v>
      </c>
      <c r="O36" s="2">
        <v>-119</v>
      </c>
      <c r="P36" s="2">
        <v>-119</v>
      </c>
      <c r="Q36" s="2">
        <v>0</v>
      </c>
      <c r="R36" s="2">
        <v>90</v>
      </c>
      <c r="S36" s="2">
        <v>2</v>
      </c>
      <c r="T36" s="390">
        <v>108.16</v>
      </c>
    </row>
    <row r="37" spans="1:20" s="372" customFormat="1" ht="12.75">
      <c r="A37" s="2">
        <v>24</v>
      </c>
      <c r="B37" s="2" t="s">
        <v>111</v>
      </c>
      <c r="C37" s="2" t="s">
        <v>1194</v>
      </c>
      <c r="D37" s="2">
        <v>85</v>
      </c>
      <c r="E37" s="2" t="s">
        <v>1302</v>
      </c>
      <c r="F37" s="2" t="s">
        <v>1303</v>
      </c>
      <c r="G37" s="2">
        <v>1994</v>
      </c>
      <c r="H37" s="2" t="s">
        <v>1304</v>
      </c>
      <c r="I37" s="2">
        <v>84.7</v>
      </c>
      <c r="J37" s="2">
        <v>105</v>
      </c>
      <c r="K37" s="2">
        <v>110</v>
      </c>
      <c r="L37" s="2">
        <v>-115</v>
      </c>
      <c r="M37" s="2">
        <v>110</v>
      </c>
      <c r="N37" s="2">
        <v>125</v>
      </c>
      <c r="O37" s="2">
        <v>-135</v>
      </c>
      <c r="P37" s="2">
        <v>-135</v>
      </c>
      <c r="Q37" s="2">
        <v>125</v>
      </c>
      <c r="R37" s="2">
        <v>235</v>
      </c>
      <c r="S37" s="2">
        <v>1</v>
      </c>
      <c r="T37" s="390">
        <v>281.33</v>
      </c>
    </row>
    <row r="38" spans="1:20" s="372" customFormat="1" ht="12.75">
      <c r="A38" s="2">
        <v>25</v>
      </c>
      <c r="B38" s="2" t="s">
        <v>111</v>
      </c>
      <c r="C38" s="2" t="s">
        <v>1203</v>
      </c>
      <c r="D38" s="2">
        <v>105</v>
      </c>
      <c r="E38" s="2" t="s">
        <v>1305</v>
      </c>
      <c r="F38" s="2" t="s">
        <v>1306</v>
      </c>
      <c r="G38" s="2">
        <v>1979</v>
      </c>
      <c r="H38" s="2">
        <v>0</v>
      </c>
      <c r="I38" s="2">
        <v>102.5</v>
      </c>
      <c r="J38" s="2">
        <v>115</v>
      </c>
      <c r="K38" s="2">
        <v>-120</v>
      </c>
      <c r="L38" s="2">
        <v>-120</v>
      </c>
      <c r="M38" s="2">
        <v>115</v>
      </c>
      <c r="N38" s="2">
        <v>142</v>
      </c>
      <c r="O38" s="2">
        <v>-146</v>
      </c>
      <c r="P38" s="2">
        <v>-146</v>
      </c>
      <c r="Q38" s="2">
        <v>142</v>
      </c>
      <c r="R38" s="2">
        <v>257</v>
      </c>
      <c r="S38" s="2">
        <v>1</v>
      </c>
      <c r="T38" s="390">
        <v>283.3</v>
      </c>
    </row>
    <row r="39" spans="1:20" s="372" customFormat="1" ht="12.75">
      <c r="A39" s="2">
        <v>26</v>
      </c>
      <c r="B39" s="2" t="s">
        <v>111</v>
      </c>
      <c r="C39" s="2" t="s">
        <v>1203</v>
      </c>
      <c r="D39" s="2">
        <v>77</v>
      </c>
      <c r="E39" s="2" t="s">
        <v>1307</v>
      </c>
      <c r="F39" s="2" t="s">
        <v>1308</v>
      </c>
      <c r="G39" s="2">
        <v>1979</v>
      </c>
      <c r="H39" s="2">
        <v>0</v>
      </c>
      <c r="I39" s="2">
        <v>76</v>
      </c>
      <c r="J39" s="2">
        <v>78</v>
      </c>
      <c r="K39" s="2">
        <v>-82</v>
      </c>
      <c r="L39" s="2">
        <v>83</v>
      </c>
      <c r="M39" s="2">
        <v>83</v>
      </c>
      <c r="N39" s="2">
        <v>102</v>
      </c>
      <c r="O39" s="2">
        <v>-107</v>
      </c>
      <c r="P39" s="2">
        <v>110</v>
      </c>
      <c r="Q39" s="2">
        <v>110</v>
      </c>
      <c r="R39" s="2">
        <v>193</v>
      </c>
      <c r="S39" s="2">
        <v>1</v>
      </c>
      <c r="T39" s="390">
        <v>244.86</v>
      </c>
    </row>
    <row r="40" spans="1:20" s="372" customFormat="1" ht="12.75">
      <c r="A40" s="2">
        <v>27</v>
      </c>
      <c r="B40" s="2" t="s">
        <v>111</v>
      </c>
      <c r="C40" s="2" t="s">
        <v>1203</v>
      </c>
      <c r="D40" s="2">
        <v>85</v>
      </c>
      <c r="E40" s="2" t="s">
        <v>1309</v>
      </c>
      <c r="F40" s="2" t="s">
        <v>1310</v>
      </c>
      <c r="G40" s="2">
        <v>1979</v>
      </c>
      <c r="H40" s="2" t="s">
        <v>1259</v>
      </c>
      <c r="I40" s="2">
        <v>83.7</v>
      </c>
      <c r="J40" s="2">
        <v>65</v>
      </c>
      <c r="K40" s="2">
        <v>-68</v>
      </c>
      <c r="L40" s="2">
        <v>68</v>
      </c>
      <c r="M40" s="2">
        <v>68</v>
      </c>
      <c r="N40" s="2">
        <v>83</v>
      </c>
      <c r="O40" s="2">
        <v>90</v>
      </c>
      <c r="P40" s="2">
        <v>96</v>
      </c>
      <c r="Q40" s="2">
        <v>96</v>
      </c>
      <c r="R40" s="2">
        <v>164</v>
      </c>
      <c r="S40" s="2">
        <v>2</v>
      </c>
      <c r="T40" s="390">
        <v>197.51</v>
      </c>
    </row>
    <row r="41" spans="1:20" s="372" customFormat="1" ht="12.75">
      <c r="A41" s="2">
        <v>28</v>
      </c>
      <c r="B41" s="2" t="s">
        <v>111</v>
      </c>
      <c r="C41" s="2" t="s">
        <v>1203</v>
      </c>
      <c r="D41" s="2">
        <v>85</v>
      </c>
      <c r="E41" s="2" t="s">
        <v>1311</v>
      </c>
      <c r="F41" s="2" t="s">
        <v>1312</v>
      </c>
      <c r="G41" s="2">
        <v>1977</v>
      </c>
      <c r="H41" s="2">
        <v>0</v>
      </c>
      <c r="I41" s="2">
        <v>82.3</v>
      </c>
      <c r="J41" s="2">
        <v>-80</v>
      </c>
      <c r="K41" s="2">
        <v>-80</v>
      </c>
      <c r="L41" s="2">
        <v>-80</v>
      </c>
      <c r="M41" s="2">
        <v>0</v>
      </c>
      <c r="N41" s="2">
        <v>92</v>
      </c>
      <c r="O41" s="2">
        <v>-98</v>
      </c>
      <c r="P41" s="2">
        <v>103</v>
      </c>
      <c r="Q41" s="2">
        <v>103</v>
      </c>
      <c r="R41" s="2">
        <v>103</v>
      </c>
      <c r="S41" s="2">
        <v>3</v>
      </c>
      <c r="T41" s="390">
        <v>125.12</v>
      </c>
    </row>
    <row r="42" spans="1:20" s="372" customFormat="1" ht="12.75">
      <c r="A42" s="2">
        <v>30</v>
      </c>
      <c r="B42" s="2" t="s">
        <v>111</v>
      </c>
      <c r="C42" s="2" t="s">
        <v>1203</v>
      </c>
      <c r="D42" s="2">
        <v>85</v>
      </c>
      <c r="E42" s="2" t="s">
        <v>748</v>
      </c>
      <c r="F42" s="2" t="s">
        <v>749</v>
      </c>
      <c r="G42" s="2">
        <v>1979</v>
      </c>
      <c r="H42" s="2" t="s">
        <v>1259</v>
      </c>
      <c r="I42" s="2">
        <v>83.8</v>
      </c>
      <c r="J42" s="2">
        <v>88</v>
      </c>
      <c r="K42" s="2">
        <v>-94</v>
      </c>
      <c r="L42" s="2">
        <v>94</v>
      </c>
      <c r="M42" s="2">
        <v>94</v>
      </c>
      <c r="N42" s="2">
        <v>121</v>
      </c>
      <c r="O42" s="2">
        <v>126</v>
      </c>
      <c r="P42" s="2">
        <v>-131</v>
      </c>
      <c r="Q42" s="2">
        <v>126</v>
      </c>
      <c r="R42" s="2">
        <v>220</v>
      </c>
      <c r="S42" s="2">
        <v>1</v>
      </c>
      <c r="T42" s="390">
        <v>264.79000000000002</v>
      </c>
    </row>
    <row r="43" spans="1:20" s="372" customFormat="1" ht="12.75">
      <c r="A43" s="2">
        <v>31</v>
      </c>
      <c r="B43" s="2" t="s">
        <v>111</v>
      </c>
      <c r="C43" s="2" t="s">
        <v>1203</v>
      </c>
      <c r="D43" s="2">
        <v>94</v>
      </c>
      <c r="E43" s="2" t="s">
        <v>1313</v>
      </c>
      <c r="F43" s="2" t="s">
        <v>1314</v>
      </c>
      <c r="G43" s="2">
        <v>1970</v>
      </c>
      <c r="H43" s="2" t="s">
        <v>1315</v>
      </c>
      <c r="I43" s="2">
        <v>93.8</v>
      </c>
      <c r="J43" s="2">
        <v>120</v>
      </c>
      <c r="K43" s="2">
        <v>125</v>
      </c>
      <c r="L43" s="2">
        <v>-127</v>
      </c>
      <c r="M43" s="2">
        <v>125</v>
      </c>
      <c r="N43" s="2">
        <v>150</v>
      </c>
      <c r="O43" s="2">
        <v>-155</v>
      </c>
      <c r="P43" s="2">
        <v>-155</v>
      </c>
      <c r="Q43" s="2">
        <v>150</v>
      </c>
      <c r="R43" s="2">
        <v>275</v>
      </c>
      <c r="S43" s="2">
        <v>1</v>
      </c>
      <c r="T43" s="390">
        <v>314.02</v>
      </c>
    </row>
    <row r="44" spans="1:20" s="372" customFormat="1" ht="12.75">
      <c r="A44" s="2">
        <v>32</v>
      </c>
      <c r="B44" s="2" t="s">
        <v>111</v>
      </c>
      <c r="C44" s="2" t="s">
        <v>1203</v>
      </c>
      <c r="D44" s="2">
        <v>94</v>
      </c>
      <c r="E44" s="2" t="s">
        <v>1316</v>
      </c>
      <c r="F44" s="2" t="s">
        <v>1317</v>
      </c>
      <c r="G44" s="2">
        <v>1979</v>
      </c>
      <c r="H44" s="2" t="s">
        <v>1318</v>
      </c>
      <c r="I44" s="2">
        <v>91.9</v>
      </c>
      <c r="J44" s="2">
        <v>105</v>
      </c>
      <c r="K44" s="2">
        <v>110</v>
      </c>
      <c r="L44" s="2">
        <v>115</v>
      </c>
      <c r="M44" s="2">
        <v>115</v>
      </c>
      <c r="N44" s="2">
        <v>-145</v>
      </c>
      <c r="O44" s="2">
        <v>145</v>
      </c>
      <c r="P44" s="2">
        <v>-150</v>
      </c>
      <c r="Q44" s="2">
        <v>145</v>
      </c>
      <c r="R44" s="2">
        <v>260</v>
      </c>
      <c r="S44" s="2">
        <v>2</v>
      </c>
      <c r="T44" s="390">
        <v>299.54000000000002</v>
      </c>
    </row>
    <row r="45" spans="1:20" s="372" customFormat="1" ht="16.5">
      <c r="A45" s="2">
        <v>33</v>
      </c>
      <c r="B45" s="2" t="s">
        <v>111</v>
      </c>
      <c r="C45" s="2" t="s">
        <v>1203</v>
      </c>
      <c r="D45" s="2">
        <v>85</v>
      </c>
      <c r="E45" s="2" t="s">
        <v>1319</v>
      </c>
      <c r="F45" s="2" t="s">
        <v>1320</v>
      </c>
      <c r="G45" s="2">
        <v>1978</v>
      </c>
      <c r="H45" s="2" t="s">
        <v>1321</v>
      </c>
      <c r="I45" s="2">
        <v>83.85</v>
      </c>
      <c r="J45" s="2">
        <v>95</v>
      </c>
      <c r="K45" s="2">
        <v>-100</v>
      </c>
      <c r="L45" s="2">
        <v>-102</v>
      </c>
      <c r="M45" s="2">
        <v>95</v>
      </c>
      <c r="N45" s="2">
        <v>120</v>
      </c>
      <c r="O45" s="2">
        <v>-125</v>
      </c>
      <c r="P45" s="2">
        <v>-125</v>
      </c>
      <c r="Q45" s="2">
        <v>120</v>
      </c>
      <c r="R45" s="2">
        <v>215</v>
      </c>
      <c r="S45" s="391"/>
      <c r="T45" s="390">
        <v>0</v>
      </c>
    </row>
    <row r="46" spans="1:20" s="372" customFormat="1" ht="12.75">
      <c r="A46" s="2">
        <v>34</v>
      </c>
      <c r="B46" s="2" t="s">
        <v>111</v>
      </c>
      <c r="C46" s="2" t="s">
        <v>1199</v>
      </c>
      <c r="D46" s="2">
        <v>62</v>
      </c>
      <c r="E46" s="2" t="s">
        <v>1322</v>
      </c>
      <c r="F46" s="2" t="s">
        <v>1323</v>
      </c>
      <c r="G46" s="2">
        <v>1984</v>
      </c>
      <c r="H46" s="2" t="s">
        <v>1324</v>
      </c>
      <c r="I46" s="2">
        <v>61.9</v>
      </c>
      <c r="J46" s="2">
        <v>-76</v>
      </c>
      <c r="K46" s="2">
        <v>76</v>
      </c>
      <c r="L46" s="2">
        <v>81</v>
      </c>
      <c r="M46" s="2">
        <v>81</v>
      </c>
      <c r="N46" s="2">
        <v>90</v>
      </c>
      <c r="O46" s="2">
        <v>93</v>
      </c>
      <c r="P46" s="2">
        <v>97</v>
      </c>
      <c r="Q46" s="2">
        <v>97</v>
      </c>
      <c r="R46" s="2">
        <v>178</v>
      </c>
      <c r="S46" s="2">
        <v>3</v>
      </c>
      <c r="T46" s="390">
        <v>257.73</v>
      </c>
    </row>
    <row r="47" spans="1:20" s="372" customFormat="1" ht="12.75">
      <c r="A47" s="2">
        <v>36</v>
      </c>
      <c r="B47" s="2" t="s">
        <v>260</v>
      </c>
      <c r="C47" s="2" t="s">
        <v>1199</v>
      </c>
      <c r="D47" s="2">
        <v>48</v>
      </c>
      <c r="E47" s="2" t="s">
        <v>1325</v>
      </c>
      <c r="F47" s="2" t="s">
        <v>1326</v>
      </c>
      <c r="G47" s="2">
        <v>1988</v>
      </c>
      <c r="H47" s="2" t="s">
        <v>1327</v>
      </c>
      <c r="I47" s="2">
        <v>46.6</v>
      </c>
      <c r="J47" s="2">
        <v>-45</v>
      </c>
      <c r="K47" s="2">
        <v>45</v>
      </c>
      <c r="L47" s="2">
        <v>-47</v>
      </c>
      <c r="M47" s="2">
        <v>45</v>
      </c>
      <c r="N47" s="2">
        <v>59</v>
      </c>
      <c r="O47" s="2">
        <v>-64</v>
      </c>
      <c r="P47" s="2">
        <v>-65</v>
      </c>
      <c r="Q47" s="2">
        <v>59</v>
      </c>
      <c r="R47" s="2">
        <v>104</v>
      </c>
      <c r="S47" s="2">
        <v>1</v>
      </c>
      <c r="T47" s="390">
        <v>175.03</v>
      </c>
    </row>
    <row r="48" spans="1:20" s="372" customFormat="1" ht="12.75">
      <c r="A48" s="2">
        <v>38</v>
      </c>
      <c r="B48" s="2" t="s">
        <v>260</v>
      </c>
      <c r="C48" s="2" t="s">
        <v>1199</v>
      </c>
      <c r="D48" s="2">
        <v>53</v>
      </c>
      <c r="E48" s="2" t="s">
        <v>1328</v>
      </c>
      <c r="F48" s="2" t="s">
        <v>1329</v>
      </c>
      <c r="G48" s="2">
        <v>1981</v>
      </c>
      <c r="H48" s="2" t="s">
        <v>1330</v>
      </c>
      <c r="I48" s="2">
        <v>52.65</v>
      </c>
      <c r="J48" s="2">
        <v>64</v>
      </c>
      <c r="K48" s="2">
        <v>66</v>
      </c>
      <c r="L48" s="2">
        <v>-68</v>
      </c>
      <c r="M48" s="2">
        <v>66</v>
      </c>
      <c r="N48" s="2">
        <v>79</v>
      </c>
      <c r="O48" s="2">
        <v>-81</v>
      </c>
      <c r="P48" s="2">
        <v>-81</v>
      </c>
      <c r="Q48" s="2">
        <v>79</v>
      </c>
      <c r="R48" s="2">
        <v>145</v>
      </c>
      <c r="S48" s="2">
        <v>3</v>
      </c>
      <c r="T48" s="390">
        <v>219.89</v>
      </c>
    </row>
    <row r="49" spans="1:20" s="372" customFormat="1" ht="12.75">
      <c r="A49" s="2">
        <v>39</v>
      </c>
      <c r="B49" s="2" t="s">
        <v>260</v>
      </c>
      <c r="C49" s="2" t="s">
        <v>1199</v>
      </c>
      <c r="D49" s="2">
        <v>53</v>
      </c>
      <c r="E49" s="2" t="s">
        <v>675</v>
      </c>
      <c r="F49" s="2" t="s">
        <v>1331</v>
      </c>
      <c r="G49" s="2">
        <v>1986</v>
      </c>
      <c r="H49" s="2" t="s">
        <v>1332</v>
      </c>
      <c r="I49" s="2">
        <v>51.8</v>
      </c>
      <c r="J49" s="2">
        <v>-60</v>
      </c>
      <c r="K49" s="2">
        <v>-60</v>
      </c>
      <c r="L49" s="2">
        <v>-60</v>
      </c>
      <c r="M49" s="2">
        <v>0</v>
      </c>
      <c r="N49" s="2">
        <v>70</v>
      </c>
      <c r="O49" s="2">
        <v>-75</v>
      </c>
      <c r="P49" s="2">
        <v>75</v>
      </c>
      <c r="Q49" s="2">
        <v>75</v>
      </c>
      <c r="R49" s="2">
        <v>75</v>
      </c>
      <c r="S49" s="2">
        <v>6</v>
      </c>
      <c r="T49" s="390">
        <v>115.25</v>
      </c>
    </row>
    <row r="50" spans="1:20" s="372" customFormat="1" ht="12.75">
      <c r="A50" s="2">
        <v>40</v>
      </c>
      <c r="B50" s="2" t="s">
        <v>260</v>
      </c>
      <c r="C50" s="2" t="s">
        <v>1199</v>
      </c>
      <c r="D50" s="2">
        <v>53</v>
      </c>
      <c r="E50" s="2" t="s">
        <v>1333</v>
      </c>
      <c r="F50" s="2" t="s">
        <v>1334</v>
      </c>
      <c r="G50" s="2">
        <v>1992</v>
      </c>
      <c r="H50" s="2" t="s">
        <v>1259</v>
      </c>
      <c r="I50" s="2">
        <v>51.5</v>
      </c>
      <c r="J50" s="2">
        <v>-70</v>
      </c>
      <c r="K50" s="2">
        <v>-70</v>
      </c>
      <c r="L50" s="2">
        <v>72</v>
      </c>
      <c r="M50" s="2">
        <v>72</v>
      </c>
      <c r="N50" s="2">
        <v>88</v>
      </c>
      <c r="O50" s="2">
        <v>-90</v>
      </c>
      <c r="P50" s="2">
        <v>91</v>
      </c>
      <c r="Q50" s="2">
        <v>91</v>
      </c>
      <c r="R50" s="2">
        <v>163</v>
      </c>
      <c r="S50" s="2">
        <v>2</v>
      </c>
      <c r="T50" s="390">
        <v>251.67</v>
      </c>
    </row>
    <row r="51" spans="1:20" s="372" customFormat="1" ht="12.75">
      <c r="A51" s="2">
        <v>41</v>
      </c>
      <c r="B51" s="2" t="s">
        <v>260</v>
      </c>
      <c r="C51" s="2" t="s">
        <v>1199</v>
      </c>
      <c r="D51" s="2">
        <v>53</v>
      </c>
      <c r="E51" s="2" t="s">
        <v>1335</v>
      </c>
      <c r="F51" s="2" t="s">
        <v>1336</v>
      </c>
      <c r="G51" s="2">
        <v>1982</v>
      </c>
      <c r="H51" s="2" t="s">
        <v>1259</v>
      </c>
      <c r="I51" s="2">
        <v>50.8</v>
      </c>
      <c r="J51" s="2">
        <v>35</v>
      </c>
      <c r="K51" s="2">
        <v>38</v>
      </c>
      <c r="L51" s="2">
        <v>-41</v>
      </c>
      <c r="M51" s="2">
        <v>38</v>
      </c>
      <c r="N51" s="2">
        <v>48</v>
      </c>
      <c r="O51" s="2">
        <v>52</v>
      </c>
      <c r="P51" s="2">
        <v>-55</v>
      </c>
      <c r="Q51" s="2">
        <v>52</v>
      </c>
      <c r="R51" s="2">
        <v>90</v>
      </c>
      <c r="S51" s="2">
        <v>4</v>
      </c>
      <c r="T51" s="390">
        <v>140.54</v>
      </c>
    </row>
    <row r="52" spans="1:20" s="372" customFormat="1" ht="12.75">
      <c r="A52" s="2">
        <v>42</v>
      </c>
      <c r="B52" s="2" t="s">
        <v>260</v>
      </c>
      <c r="C52" s="2" t="s">
        <v>1199</v>
      </c>
      <c r="D52" s="2">
        <v>53</v>
      </c>
      <c r="E52" s="2" t="s">
        <v>1337</v>
      </c>
      <c r="F52" s="2" t="s">
        <v>1338</v>
      </c>
      <c r="G52" s="2">
        <v>1986</v>
      </c>
      <c r="H52" s="2" t="s">
        <v>1339</v>
      </c>
      <c r="I52" s="2">
        <v>51.3</v>
      </c>
      <c r="J52" s="2">
        <v>-38</v>
      </c>
      <c r="K52" s="2">
        <v>38</v>
      </c>
      <c r="L52" s="2">
        <v>-42</v>
      </c>
      <c r="M52" s="2">
        <v>38</v>
      </c>
      <c r="N52" s="2">
        <v>-50</v>
      </c>
      <c r="O52" s="2">
        <v>50</v>
      </c>
      <c r="P52" s="2">
        <v>-53</v>
      </c>
      <c r="Q52" s="2">
        <v>50</v>
      </c>
      <c r="R52" s="2">
        <v>88</v>
      </c>
      <c r="S52" s="2">
        <v>5</v>
      </c>
      <c r="T52" s="390">
        <v>136.31</v>
      </c>
    </row>
    <row r="53" spans="1:20" s="372" customFormat="1" ht="12.75">
      <c r="A53" s="2">
        <v>44</v>
      </c>
      <c r="B53" s="2" t="s">
        <v>260</v>
      </c>
      <c r="C53" s="2" t="s">
        <v>1199</v>
      </c>
      <c r="D53" s="2">
        <v>53</v>
      </c>
      <c r="E53" s="2" t="s">
        <v>1254</v>
      </c>
      <c r="F53" s="2" t="s">
        <v>1340</v>
      </c>
      <c r="G53" s="2">
        <v>1989</v>
      </c>
      <c r="H53" s="2">
        <v>0</v>
      </c>
      <c r="I53" s="2">
        <v>52.7</v>
      </c>
      <c r="J53" s="2">
        <v>67</v>
      </c>
      <c r="K53" s="2">
        <v>70</v>
      </c>
      <c r="L53" s="2">
        <v>-73</v>
      </c>
      <c r="M53" s="2">
        <v>70</v>
      </c>
      <c r="N53" s="2">
        <v>89</v>
      </c>
      <c r="O53" s="2">
        <v>91</v>
      </c>
      <c r="P53" s="2">
        <v>94</v>
      </c>
      <c r="Q53" s="2">
        <v>94</v>
      </c>
      <c r="R53" s="2">
        <v>164</v>
      </c>
      <c r="S53" s="2">
        <v>1</v>
      </c>
      <c r="T53" s="390">
        <v>248.51</v>
      </c>
    </row>
    <row r="54" spans="1:20" s="372" customFormat="1" ht="16.5">
      <c r="A54" s="2">
        <v>45</v>
      </c>
      <c r="B54" s="2" t="s">
        <v>260</v>
      </c>
      <c r="C54" s="2" t="s">
        <v>1199</v>
      </c>
      <c r="D54" s="2">
        <v>58</v>
      </c>
      <c r="E54" s="2" t="s">
        <v>690</v>
      </c>
      <c r="F54" s="2" t="s">
        <v>1341</v>
      </c>
      <c r="G54" s="2">
        <v>1988</v>
      </c>
      <c r="H54" s="2" t="s">
        <v>659</v>
      </c>
      <c r="I54" s="2">
        <v>57.1</v>
      </c>
      <c r="J54" s="2">
        <v>30</v>
      </c>
      <c r="K54" s="2">
        <v>-33</v>
      </c>
      <c r="L54" s="2">
        <v>-37</v>
      </c>
      <c r="M54" s="2">
        <v>30</v>
      </c>
      <c r="N54" s="2">
        <v>-43</v>
      </c>
      <c r="O54" s="2">
        <v>45</v>
      </c>
      <c r="P54" s="2">
        <v>-50</v>
      </c>
      <c r="Q54" s="2">
        <v>45</v>
      </c>
      <c r="R54" s="2">
        <v>75</v>
      </c>
      <c r="S54" s="391"/>
      <c r="T54" s="390">
        <v>106.81</v>
      </c>
    </row>
    <row r="55" spans="1:20" s="372" customFormat="1" ht="12.75">
      <c r="A55" s="2">
        <v>46</v>
      </c>
      <c r="B55" s="2" t="s">
        <v>260</v>
      </c>
      <c r="C55" s="2" t="s">
        <v>1199</v>
      </c>
      <c r="D55" s="2">
        <v>58</v>
      </c>
      <c r="E55" s="2" t="s">
        <v>1342</v>
      </c>
      <c r="F55" s="2" t="s">
        <v>1343</v>
      </c>
      <c r="G55" s="2">
        <v>1988</v>
      </c>
      <c r="H55" s="2" t="s">
        <v>273</v>
      </c>
      <c r="I55" s="2">
        <v>57.45</v>
      </c>
      <c r="J55" s="2">
        <v>66</v>
      </c>
      <c r="K55" s="2">
        <v>70</v>
      </c>
      <c r="L55" s="2">
        <v>-74</v>
      </c>
      <c r="M55" s="2">
        <v>70</v>
      </c>
      <c r="N55" s="2">
        <v>-80</v>
      </c>
      <c r="O55" s="2">
        <v>80</v>
      </c>
      <c r="P55" s="2">
        <v>85</v>
      </c>
      <c r="Q55" s="2">
        <v>85</v>
      </c>
      <c r="R55" s="2">
        <v>155</v>
      </c>
      <c r="S55" s="2">
        <v>3</v>
      </c>
      <c r="T55" s="390">
        <v>219.75</v>
      </c>
    </row>
    <row r="56" spans="1:20" s="372" customFormat="1" ht="16.5">
      <c r="A56" s="2">
        <v>47</v>
      </c>
      <c r="B56" s="2" t="s">
        <v>260</v>
      </c>
      <c r="C56" s="2" t="s">
        <v>1199</v>
      </c>
      <c r="D56" s="2">
        <v>58</v>
      </c>
      <c r="E56" s="2" t="s">
        <v>1344</v>
      </c>
      <c r="F56" s="2" t="s">
        <v>1345</v>
      </c>
      <c r="G56" s="2">
        <v>1981</v>
      </c>
      <c r="H56" s="2" t="s">
        <v>1346</v>
      </c>
      <c r="I56" s="2">
        <v>57.4</v>
      </c>
      <c r="J56" s="2">
        <v>50</v>
      </c>
      <c r="K56" s="2">
        <v>-55</v>
      </c>
      <c r="L56" s="2">
        <v>55</v>
      </c>
      <c r="M56" s="2">
        <v>55</v>
      </c>
      <c r="N56" s="2">
        <v>60</v>
      </c>
      <c r="O56" s="2">
        <v>-65</v>
      </c>
      <c r="P56" s="2">
        <v>65</v>
      </c>
      <c r="Q56" s="2">
        <v>65</v>
      </c>
      <c r="R56" s="2">
        <v>120</v>
      </c>
      <c r="S56" s="391"/>
      <c r="T56" s="390">
        <v>170.24</v>
      </c>
    </row>
    <row r="57" spans="1:20" s="380" customFormat="1" ht="16.5">
      <c r="A57" s="2">
        <v>48</v>
      </c>
      <c r="B57" s="2" t="s">
        <v>260</v>
      </c>
      <c r="C57" s="2" t="s">
        <v>1199</v>
      </c>
      <c r="D57" s="2">
        <v>58</v>
      </c>
      <c r="E57" s="2" t="s">
        <v>1347</v>
      </c>
      <c r="F57" s="2" t="s">
        <v>1348</v>
      </c>
      <c r="G57" s="2">
        <v>1994</v>
      </c>
      <c r="H57" s="2">
        <v>0</v>
      </c>
      <c r="I57" s="2">
        <v>56.9</v>
      </c>
      <c r="J57" s="2">
        <v>-54</v>
      </c>
      <c r="K57" s="2">
        <v>54</v>
      </c>
      <c r="L57" s="2">
        <v>56</v>
      </c>
      <c r="M57" s="2">
        <v>56</v>
      </c>
      <c r="N57" s="2">
        <v>65</v>
      </c>
      <c r="O57" s="2">
        <v>70</v>
      </c>
      <c r="P57" s="2">
        <v>72</v>
      </c>
      <c r="Q57" s="2">
        <v>72</v>
      </c>
      <c r="R57" s="2">
        <v>128</v>
      </c>
      <c r="S57" s="391"/>
      <c r="T57" s="390">
        <v>182.77</v>
      </c>
    </row>
    <row r="58" spans="1:20" s="380" customFormat="1" ht="16.5">
      <c r="A58" s="2">
        <v>49</v>
      </c>
      <c r="B58" s="2" t="s">
        <v>260</v>
      </c>
      <c r="C58" s="2" t="s">
        <v>1199</v>
      </c>
      <c r="D58" s="2">
        <v>58</v>
      </c>
      <c r="E58" s="2" t="s">
        <v>1349</v>
      </c>
      <c r="F58" s="2" t="s">
        <v>1350</v>
      </c>
      <c r="G58" s="2">
        <v>1989</v>
      </c>
      <c r="H58" s="2">
        <v>0</v>
      </c>
      <c r="I58" s="2">
        <v>57.6</v>
      </c>
      <c r="J58" s="2">
        <v>-65</v>
      </c>
      <c r="K58" s="2">
        <v>-65</v>
      </c>
      <c r="L58" s="2">
        <v>-65</v>
      </c>
      <c r="M58" s="2">
        <v>0</v>
      </c>
      <c r="N58" s="2">
        <v>84</v>
      </c>
      <c r="O58" s="2">
        <v>-88</v>
      </c>
      <c r="P58" s="2">
        <v>-88</v>
      </c>
      <c r="Q58" s="2">
        <v>84</v>
      </c>
      <c r="R58" s="2">
        <v>84</v>
      </c>
      <c r="S58" s="391"/>
      <c r="T58" s="390">
        <v>118.86</v>
      </c>
    </row>
    <row r="59" spans="1:20" s="380" customFormat="1" ht="16.5">
      <c r="A59" s="2">
        <v>51</v>
      </c>
      <c r="B59" s="2" t="s">
        <v>260</v>
      </c>
      <c r="C59" s="2" t="s">
        <v>1199</v>
      </c>
      <c r="D59" s="2">
        <v>58</v>
      </c>
      <c r="E59" s="2" t="s">
        <v>1351</v>
      </c>
      <c r="F59" s="2" t="s">
        <v>1352</v>
      </c>
      <c r="G59" s="2">
        <v>1992</v>
      </c>
      <c r="H59" s="2" t="s">
        <v>1353</v>
      </c>
      <c r="I59" s="2">
        <v>56.1</v>
      </c>
      <c r="J59" s="2">
        <v>-50</v>
      </c>
      <c r="K59" s="2">
        <v>50</v>
      </c>
      <c r="L59" s="2">
        <v>-55</v>
      </c>
      <c r="M59" s="2">
        <v>50</v>
      </c>
      <c r="N59" s="2">
        <v>-65</v>
      </c>
      <c r="O59" s="2">
        <v>-68</v>
      </c>
      <c r="P59" s="2">
        <v>-68</v>
      </c>
      <c r="Q59" s="2">
        <v>0</v>
      </c>
      <c r="R59" s="2">
        <v>50</v>
      </c>
      <c r="S59" s="391"/>
      <c r="T59" s="390">
        <v>72.16</v>
      </c>
    </row>
    <row r="60" spans="1:20" s="380" customFormat="1" ht="16.5">
      <c r="A60" s="2">
        <v>52</v>
      </c>
      <c r="B60" s="2" t="s">
        <v>260</v>
      </c>
      <c r="C60" s="2" t="s">
        <v>1199</v>
      </c>
      <c r="D60" s="2">
        <v>58</v>
      </c>
      <c r="E60" s="2" t="s">
        <v>690</v>
      </c>
      <c r="F60" s="2" t="s">
        <v>1354</v>
      </c>
      <c r="G60" s="2">
        <v>1991</v>
      </c>
      <c r="H60" s="2">
        <v>0</v>
      </c>
      <c r="I60" s="2">
        <v>56.75</v>
      </c>
      <c r="J60" s="2">
        <v>-60</v>
      </c>
      <c r="K60" s="2">
        <v>-60</v>
      </c>
      <c r="L60" s="2">
        <v>60</v>
      </c>
      <c r="M60" s="2">
        <v>60</v>
      </c>
      <c r="N60" s="2">
        <v>-73</v>
      </c>
      <c r="O60" s="2">
        <v>-73</v>
      </c>
      <c r="P60" s="2">
        <v>73</v>
      </c>
      <c r="Q60" s="2">
        <v>73</v>
      </c>
      <c r="R60" s="2">
        <v>133</v>
      </c>
      <c r="S60" s="391"/>
      <c r="T60" s="390">
        <v>190.29</v>
      </c>
    </row>
    <row r="61" spans="1:20" s="380" customFormat="1">
      <c r="A61" s="2">
        <v>53</v>
      </c>
      <c r="B61" s="2" t="s">
        <v>260</v>
      </c>
      <c r="C61" s="2" t="s">
        <v>1199</v>
      </c>
      <c r="D61" s="2">
        <v>58</v>
      </c>
      <c r="E61" s="2" t="s">
        <v>1355</v>
      </c>
      <c r="F61" s="2" t="s">
        <v>1356</v>
      </c>
      <c r="G61" s="2">
        <v>1986</v>
      </c>
      <c r="H61" s="2">
        <v>0</v>
      </c>
      <c r="I61" s="2">
        <v>57.2</v>
      </c>
      <c r="J61" s="2">
        <v>73</v>
      </c>
      <c r="K61" s="2">
        <v>77</v>
      </c>
      <c r="L61" s="2">
        <v>82</v>
      </c>
      <c r="M61" s="2">
        <v>82</v>
      </c>
      <c r="N61" s="2">
        <v>93</v>
      </c>
      <c r="O61" s="2">
        <v>98</v>
      </c>
      <c r="P61" s="2">
        <v>-102</v>
      </c>
      <c r="Q61" s="2">
        <v>98</v>
      </c>
      <c r="R61" s="2">
        <v>180</v>
      </c>
      <c r="S61" s="2">
        <v>1</v>
      </c>
      <c r="T61" s="390">
        <v>256.02</v>
      </c>
    </row>
    <row r="62" spans="1:20" s="380" customFormat="1" ht="16.5">
      <c r="A62" s="2">
        <v>114</v>
      </c>
      <c r="B62" s="2" t="s">
        <v>111</v>
      </c>
      <c r="C62" s="2" t="s">
        <v>1199</v>
      </c>
      <c r="D62" s="2">
        <v>77</v>
      </c>
      <c r="E62" s="2" t="s">
        <v>1357</v>
      </c>
      <c r="F62" s="2" t="s">
        <v>1358</v>
      </c>
      <c r="G62" s="2">
        <v>1984</v>
      </c>
      <c r="H62" s="2" t="s">
        <v>1359</v>
      </c>
      <c r="I62" s="2">
        <v>75.150000000000006</v>
      </c>
      <c r="J62" s="2">
        <v>70</v>
      </c>
      <c r="K62" s="2">
        <v>73</v>
      </c>
      <c r="L62" s="2">
        <v>-76</v>
      </c>
      <c r="M62" s="2">
        <v>73</v>
      </c>
      <c r="N62" s="2">
        <v>100</v>
      </c>
      <c r="O62" s="2">
        <v>104</v>
      </c>
      <c r="P62" s="2">
        <v>-107</v>
      </c>
      <c r="Q62" s="2">
        <v>104</v>
      </c>
      <c r="R62" s="2">
        <v>177</v>
      </c>
      <c r="S62" s="391"/>
      <c r="T62" s="392">
        <v>226.02</v>
      </c>
    </row>
    <row r="63" spans="1:20" s="380" customFormat="1" ht="16.5">
      <c r="A63" s="2">
        <v>149</v>
      </c>
      <c r="B63" s="2" t="s">
        <v>260</v>
      </c>
      <c r="C63" s="2" t="s">
        <v>1199</v>
      </c>
      <c r="D63" s="2">
        <v>75</v>
      </c>
      <c r="E63" s="2" t="s">
        <v>684</v>
      </c>
      <c r="F63" s="2" t="s">
        <v>1360</v>
      </c>
      <c r="G63" s="2">
        <v>1991</v>
      </c>
      <c r="H63" s="2" t="s">
        <v>1361</v>
      </c>
      <c r="I63" s="2">
        <v>73.7</v>
      </c>
      <c r="J63" s="2">
        <v>62</v>
      </c>
      <c r="K63" s="2">
        <v>-65</v>
      </c>
      <c r="L63" s="2">
        <v>65</v>
      </c>
      <c r="M63" s="2">
        <v>65</v>
      </c>
      <c r="N63" s="2">
        <v>80</v>
      </c>
      <c r="O63" s="2">
        <v>83</v>
      </c>
      <c r="P63" s="2">
        <v>-85</v>
      </c>
      <c r="Q63" s="2">
        <v>83</v>
      </c>
      <c r="R63" s="2">
        <v>148</v>
      </c>
      <c r="S63" s="391"/>
      <c r="T63" s="392">
        <v>178.88</v>
      </c>
    </row>
    <row r="64" spans="1:20" s="380" customFormat="1" ht="16.5">
      <c r="A64" s="2">
        <v>56</v>
      </c>
      <c r="B64" s="2" t="s">
        <v>260</v>
      </c>
      <c r="C64" s="2" t="s">
        <v>1199</v>
      </c>
      <c r="D64" s="2">
        <v>58</v>
      </c>
      <c r="E64" s="2" t="s">
        <v>1362</v>
      </c>
      <c r="F64" s="2" t="s">
        <v>1363</v>
      </c>
      <c r="G64" s="2">
        <v>1984</v>
      </c>
      <c r="H64" s="2" t="s">
        <v>1364</v>
      </c>
      <c r="I64" s="2">
        <v>57.5</v>
      </c>
      <c r="J64" s="2">
        <v>47</v>
      </c>
      <c r="K64" s="2">
        <v>-51</v>
      </c>
      <c r="L64" s="2">
        <v>-51</v>
      </c>
      <c r="M64" s="2">
        <v>47</v>
      </c>
      <c r="N64" s="2">
        <v>-68</v>
      </c>
      <c r="O64" s="2">
        <v>69</v>
      </c>
      <c r="P64" s="2">
        <v>-71</v>
      </c>
      <c r="Q64" s="2">
        <v>69</v>
      </c>
      <c r="R64" s="2">
        <v>116</v>
      </c>
      <c r="S64" s="391"/>
      <c r="T64" s="390">
        <v>164.35</v>
      </c>
    </row>
    <row r="65" spans="1:20" s="380" customFormat="1">
      <c r="A65" s="2">
        <v>57</v>
      </c>
      <c r="B65" s="2" t="s">
        <v>260</v>
      </c>
      <c r="C65" s="2" t="s">
        <v>1199</v>
      </c>
      <c r="D65" s="2">
        <v>58</v>
      </c>
      <c r="E65" s="2" t="s">
        <v>1365</v>
      </c>
      <c r="F65" s="2" t="s">
        <v>1366</v>
      </c>
      <c r="G65" s="2">
        <v>1989</v>
      </c>
      <c r="H65" s="2" t="s">
        <v>1367</v>
      </c>
      <c r="I65" s="2">
        <v>57.7</v>
      </c>
      <c r="J65" s="2">
        <v>-75</v>
      </c>
      <c r="K65" s="2">
        <v>75</v>
      </c>
      <c r="L65" s="2">
        <v>-78</v>
      </c>
      <c r="M65" s="2">
        <v>75</v>
      </c>
      <c r="N65" s="2">
        <v>90</v>
      </c>
      <c r="O65" s="2">
        <v>93</v>
      </c>
      <c r="P65" s="2">
        <v>-95</v>
      </c>
      <c r="Q65" s="2">
        <v>93</v>
      </c>
      <c r="R65" s="2">
        <v>168</v>
      </c>
      <c r="S65" s="2">
        <v>2</v>
      </c>
      <c r="T65" s="390">
        <v>237.42</v>
      </c>
    </row>
    <row r="66" spans="1:20" s="380" customFormat="1" ht="16.5">
      <c r="A66" s="2">
        <v>58</v>
      </c>
      <c r="B66" s="2" t="s">
        <v>260</v>
      </c>
      <c r="C66" s="2" t="s">
        <v>1199</v>
      </c>
      <c r="D66" s="2">
        <v>58</v>
      </c>
      <c r="E66" s="2" t="s">
        <v>657</v>
      </c>
      <c r="F66" s="2" t="s">
        <v>658</v>
      </c>
      <c r="G66" s="2">
        <v>1981</v>
      </c>
      <c r="H66" s="2" t="s">
        <v>1361</v>
      </c>
      <c r="I66" s="2">
        <v>56.8</v>
      </c>
      <c r="J66" s="2">
        <v>58</v>
      </c>
      <c r="K66" s="2">
        <v>61</v>
      </c>
      <c r="L66" s="2">
        <v>-65</v>
      </c>
      <c r="M66" s="2">
        <v>61</v>
      </c>
      <c r="N66" s="2">
        <v>76</v>
      </c>
      <c r="O66" s="2">
        <v>-79</v>
      </c>
      <c r="P66" s="2">
        <v>-80</v>
      </c>
      <c r="Q66" s="2">
        <v>76</v>
      </c>
      <c r="R66" s="2">
        <v>137</v>
      </c>
      <c r="S66" s="391"/>
      <c r="T66" s="390">
        <v>195.88</v>
      </c>
    </row>
    <row r="67" spans="1:20" s="380" customFormat="1" ht="16.5">
      <c r="A67" s="2">
        <v>59</v>
      </c>
      <c r="B67" s="2" t="s">
        <v>260</v>
      </c>
      <c r="C67" s="2" t="s">
        <v>1199</v>
      </c>
      <c r="D67" s="2">
        <v>58</v>
      </c>
      <c r="E67" s="2" t="s">
        <v>1368</v>
      </c>
      <c r="F67" s="2" t="s">
        <v>653</v>
      </c>
      <c r="G67" s="2">
        <v>1992</v>
      </c>
      <c r="H67" s="2" t="s">
        <v>654</v>
      </c>
      <c r="I67" s="2">
        <v>56.8</v>
      </c>
      <c r="J67" s="2">
        <v>58</v>
      </c>
      <c r="K67" s="2">
        <v>-62</v>
      </c>
      <c r="L67" s="2">
        <v>-65</v>
      </c>
      <c r="M67" s="2">
        <v>58</v>
      </c>
      <c r="N67" s="2">
        <v>73</v>
      </c>
      <c r="O67" s="2">
        <v>79</v>
      </c>
      <c r="P67" s="2">
        <v>-84</v>
      </c>
      <c r="Q67" s="2">
        <v>79</v>
      </c>
      <c r="R67" s="2">
        <v>137</v>
      </c>
      <c r="S67" s="391"/>
      <c r="T67" s="390">
        <v>195.88</v>
      </c>
    </row>
    <row r="68" spans="1:20" s="380" customFormat="1" ht="16.5">
      <c r="A68" s="2">
        <v>61</v>
      </c>
      <c r="B68" s="2" t="s">
        <v>260</v>
      </c>
      <c r="C68" s="2" t="s">
        <v>1199</v>
      </c>
      <c r="D68" s="2">
        <v>58</v>
      </c>
      <c r="E68" s="2" t="s">
        <v>1257</v>
      </c>
      <c r="F68" s="2" t="s">
        <v>1369</v>
      </c>
      <c r="G68" s="2">
        <v>1993</v>
      </c>
      <c r="H68" s="2" t="s">
        <v>1370</v>
      </c>
      <c r="I68" s="2">
        <v>56.75</v>
      </c>
      <c r="J68" s="2">
        <v>57</v>
      </c>
      <c r="K68" s="2">
        <v>59</v>
      </c>
      <c r="L68" s="2">
        <v>-61</v>
      </c>
      <c r="M68" s="2">
        <v>59</v>
      </c>
      <c r="N68" s="2">
        <v>72</v>
      </c>
      <c r="O68" s="2">
        <v>74</v>
      </c>
      <c r="P68" s="2">
        <v>76</v>
      </c>
      <c r="Q68" s="2">
        <v>76</v>
      </c>
      <c r="R68" s="2">
        <v>135</v>
      </c>
      <c r="S68" s="391"/>
      <c r="T68" s="390">
        <v>193.15</v>
      </c>
    </row>
    <row r="69" spans="1:20" s="380" customFormat="1" ht="16.5">
      <c r="A69" s="2">
        <v>63</v>
      </c>
      <c r="B69" s="2" t="s">
        <v>260</v>
      </c>
      <c r="C69" s="2" t="s">
        <v>1199</v>
      </c>
      <c r="D69" s="2">
        <v>58</v>
      </c>
      <c r="E69" s="2" t="s">
        <v>640</v>
      </c>
      <c r="F69" s="2" t="s">
        <v>641</v>
      </c>
      <c r="G69" s="2">
        <v>1993</v>
      </c>
      <c r="H69" s="2" t="s">
        <v>1371</v>
      </c>
      <c r="I69" s="2">
        <v>57.4</v>
      </c>
      <c r="J69" s="2">
        <v>52</v>
      </c>
      <c r="K69" s="2">
        <v>-54</v>
      </c>
      <c r="L69" s="2">
        <v>-54</v>
      </c>
      <c r="M69" s="2">
        <v>52</v>
      </c>
      <c r="N69" s="2">
        <v>-57</v>
      </c>
      <c r="O69" s="2">
        <v>-59</v>
      </c>
      <c r="P69" s="2">
        <v>59</v>
      </c>
      <c r="Q69" s="2">
        <v>59</v>
      </c>
      <c r="R69" s="2">
        <v>111</v>
      </c>
      <c r="S69" s="391"/>
      <c r="T69" s="390">
        <v>157.47</v>
      </c>
    </row>
    <row r="70" spans="1:20" s="380" customFormat="1" ht="16.5">
      <c r="A70" s="2">
        <v>64</v>
      </c>
      <c r="B70" s="2" t="s">
        <v>260</v>
      </c>
      <c r="C70" s="2" t="s">
        <v>1199</v>
      </c>
      <c r="D70" s="2">
        <v>69</v>
      </c>
      <c r="E70" s="2" t="s">
        <v>1372</v>
      </c>
      <c r="F70" s="2" t="s">
        <v>1373</v>
      </c>
      <c r="G70" s="2">
        <v>1985</v>
      </c>
      <c r="H70" s="2" t="s">
        <v>1374</v>
      </c>
      <c r="I70" s="2">
        <v>66.900000000000006</v>
      </c>
      <c r="J70" s="2">
        <v>32</v>
      </c>
      <c r="K70" s="2">
        <v>36</v>
      </c>
      <c r="L70" s="2">
        <v>38</v>
      </c>
      <c r="M70" s="2">
        <v>38</v>
      </c>
      <c r="N70" s="2">
        <v>43</v>
      </c>
      <c r="O70" s="2">
        <v>45</v>
      </c>
      <c r="P70" s="2">
        <v>48</v>
      </c>
      <c r="Q70" s="2">
        <v>48</v>
      </c>
      <c r="R70" s="2">
        <v>86</v>
      </c>
      <c r="S70" s="391"/>
      <c r="T70" s="390">
        <v>109.96</v>
      </c>
    </row>
    <row r="71" spans="1:20" s="380" customFormat="1" ht="16.5">
      <c r="A71" s="2">
        <v>65</v>
      </c>
      <c r="B71" s="2" t="s">
        <v>260</v>
      </c>
      <c r="C71" s="2" t="s">
        <v>1199</v>
      </c>
      <c r="D71" s="2">
        <v>69</v>
      </c>
      <c r="E71" s="2" t="s">
        <v>1375</v>
      </c>
      <c r="F71" s="2" t="s">
        <v>1376</v>
      </c>
      <c r="G71" s="2">
        <v>1995</v>
      </c>
      <c r="H71" s="2" t="s">
        <v>1353</v>
      </c>
      <c r="I71" s="2">
        <v>65.349999999999994</v>
      </c>
      <c r="J71" s="2">
        <v>-62</v>
      </c>
      <c r="K71" s="2">
        <v>-62</v>
      </c>
      <c r="L71" s="2">
        <v>63</v>
      </c>
      <c r="M71" s="2">
        <v>63</v>
      </c>
      <c r="N71" s="2">
        <v>82</v>
      </c>
      <c r="O71" s="2">
        <v>85</v>
      </c>
      <c r="P71" s="2">
        <v>-86</v>
      </c>
      <c r="Q71" s="2">
        <v>85</v>
      </c>
      <c r="R71" s="2">
        <v>148</v>
      </c>
      <c r="S71" s="391"/>
      <c r="T71" s="390">
        <v>192.04</v>
      </c>
    </row>
    <row r="72" spans="1:20" s="380" customFormat="1" ht="16.5">
      <c r="A72" s="2">
        <v>66</v>
      </c>
      <c r="B72" s="2" t="s">
        <v>260</v>
      </c>
      <c r="C72" s="2" t="s">
        <v>1199</v>
      </c>
      <c r="D72" s="2">
        <v>69</v>
      </c>
      <c r="E72" s="2" t="s">
        <v>1377</v>
      </c>
      <c r="F72" s="2" t="s">
        <v>1378</v>
      </c>
      <c r="G72" s="2">
        <v>1987</v>
      </c>
      <c r="H72" s="2" t="s">
        <v>1379</v>
      </c>
      <c r="I72" s="2">
        <v>64.599999999999994</v>
      </c>
      <c r="J72" s="2">
        <v>-61</v>
      </c>
      <c r="K72" s="2">
        <v>61</v>
      </c>
      <c r="L72" s="2">
        <v>65</v>
      </c>
      <c r="M72" s="2">
        <v>65</v>
      </c>
      <c r="N72" s="2">
        <v>75</v>
      </c>
      <c r="O72" s="2">
        <v>-81</v>
      </c>
      <c r="P72" s="2">
        <v>-81</v>
      </c>
      <c r="Q72" s="2">
        <v>75</v>
      </c>
      <c r="R72" s="2">
        <v>140</v>
      </c>
      <c r="S72" s="391"/>
      <c r="T72" s="390">
        <v>183.01</v>
      </c>
    </row>
    <row r="73" spans="1:20" s="380" customFormat="1" ht="16.5">
      <c r="A73" s="2">
        <v>67</v>
      </c>
      <c r="B73" s="2" t="s">
        <v>260</v>
      </c>
      <c r="C73" s="2" t="s">
        <v>1199</v>
      </c>
      <c r="D73" s="2">
        <v>69</v>
      </c>
      <c r="E73" s="2" t="s">
        <v>686</v>
      </c>
      <c r="F73" s="2" t="s">
        <v>1380</v>
      </c>
      <c r="G73" s="2">
        <v>1994</v>
      </c>
      <c r="H73" s="2" t="s">
        <v>1381</v>
      </c>
      <c r="I73" s="2">
        <v>68.3</v>
      </c>
      <c r="J73" s="2">
        <v>59</v>
      </c>
      <c r="K73" s="2">
        <v>62</v>
      </c>
      <c r="L73" s="2">
        <v>65</v>
      </c>
      <c r="M73" s="2">
        <v>65</v>
      </c>
      <c r="N73" s="2">
        <v>82</v>
      </c>
      <c r="O73" s="2">
        <v>-86</v>
      </c>
      <c r="P73" s="2">
        <v>-87</v>
      </c>
      <c r="Q73" s="2">
        <v>82</v>
      </c>
      <c r="R73" s="2">
        <v>147</v>
      </c>
      <c r="S73" s="391"/>
      <c r="T73" s="390">
        <v>185.59</v>
      </c>
    </row>
    <row r="74" spans="1:20" s="380" customFormat="1" ht="16.5">
      <c r="A74" s="2">
        <v>68</v>
      </c>
      <c r="B74" s="2" t="s">
        <v>260</v>
      </c>
      <c r="C74" s="2" t="s">
        <v>1199</v>
      </c>
      <c r="D74" s="2">
        <v>69</v>
      </c>
      <c r="E74" s="2" t="s">
        <v>1382</v>
      </c>
      <c r="F74" s="2" t="s">
        <v>1383</v>
      </c>
      <c r="G74" s="2">
        <v>1985</v>
      </c>
      <c r="H74" s="2" t="s">
        <v>1332</v>
      </c>
      <c r="I74" s="2">
        <v>65.900000000000006</v>
      </c>
      <c r="J74" s="2">
        <v>-50</v>
      </c>
      <c r="K74" s="2">
        <v>-50</v>
      </c>
      <c r="L74" s="2">
        <v>-50</v>
      </c>
      <c r="M74" s="2">
        <v>0</v>
      </c>
      <c r="N74" s="2">
        <v>55</v>
      </c>
      <c r="O74" s="2">
        <v>60</v>
      </c>
      <c r="P74" s="2">
        <v>-62</v>
      </c>
      <c r="Q74" s="2">
        <v>60</v>
      </c>
      <c r="R74" s="2">
        <v>60</v>
      </c>
      <c r="S74" s="391"/>
      <c r="T74" s="390">
        <v>77.44</v>
      </c>
    </row>
    <row r="75" spans="1:20" s="380" customFormat="1" ht="16.5">
      <c r="A75" s="2">
        <v>69</v>
      </c>
      <c r="B75" s="2" t="s">
        <v>260</v>
      </c>
      <c r="C75" s="2" t="s">
        <v>1199</v>
      </c>
      <c r="D75" s="2">
        <v>69</v>
      </c>
      <c r="E75" s="2" t="s">
        <v>684</v>
      </c>
      <c r="F75" s="2" t="s">
        <v>685</v>
      </c>
      <c r="G75" s="2">
        <v>1980</v>
      </c>
      <c r="H75" s="2" t="s">
        <v>363</v>
      </c>
      <c r="I75" s="2">
        <v>67.599999999999994</v>
      </c>
      <c r="J75" s="2">
        <v>66</v>
      </c>
      <c r="K75" s="2">
        <v>-69</v>
      </c>
      <c r="L75" s="2">
        <v>69</v>
      </c>
      <c r="M75" s="2">
        <v>69</v>
      </c>
      <c r="N75" s="2">
        <v>84</v>
      </c>
      <c r="O75" s="2">
        <v>88</v>
      </c>
      <c r="P75" s="2">
        <v>-91</v>
      </c>
      <c r="Q75" s="2">
        <v>88</v>
      </c>
      <c r="R75" s="2">
        <v>157</v>
      </c>
      <c r="S75" s="391"/>
      <c r="T75" s="390">
        <v>199.46</v>
      </c>
    </row>
    <row r="76" spans="1:20" s="380" customFormat="1" ht="16.5">
      <c r="A76" s="2">
        <v>70</v>
      </c>
      <c r="B76" s="2" t="s">
        <v>260</v>
      </c>
      <c r="C76" s="2" t="s">
        <v>1199</v>
      </c>
      <c r="D76" s="2">
        <v>69</v>
      </c>
      <c r="E76" s="2" t="s">
        <v>1384</v>
      </c>
      <c r="F76" s="2" t="s">
        <v>1385</v>
      </c>
      <c r="G76" s="2">
        <v>1993</v>
      </c>
      <c r="H76" s="2" t="s">
        <v>1386</v>
      </c>
      <c r="I76" s="2">
        <v>68</v>
      </c>
      <c r="J76" s="2">
        <v>-79</v>
      </c>
      <c r="K76" s="2">
        <v>-79</v>
      </c>
      <c r="L76" s="2">
        <v>-79</v>
      </c>
      <c r="M76" s="2">
        <v>0</v>
      </c>
      <c r="N76" s="2">
        <v>-96</v>
      </c>
      <c r="O76" s="2">
        <v>96</v>
      </c>
      <c r="P76" s="2">
        <v>-100</v>
      </c>
      <c r="Q76" s="2">
        <v>96</v>
      </c>
      <c r="R76" s="2">
        <v>96</v>
      </c>
      <c r="S76" s="391"/>
      <c r="T76" s="390">
        <v>121.53</v>
      </c>
    </row>
    <row r="77" spans="1:20" s="380" customFormat="1">
      <c r="A77" s="2">
        <v>71</v>
      </c>
      <c r="B77" s="2" t="s">
        <v>260</v>
      </c>
      <c r="C77" s="2" t="s">
        <v>1199</v>
      </c>
      <c r="D77" s="2">
        <v>69</v>
      </c>
      <c r="E77" s="2" t="s">
        <v>1387</v>
      </c>
      <c r="F77" s="2" t="s">
        <v>1388</v>
      </c>
      <c r="G77" s="2">
        <v>1987</v>
      </c>
      <c r="H77" s="2" t="s">
        <v>1389</v>
      </c>
      <c r="I77" s="2">
        <v>66.3</v>
      </c>
      <c r="J77" s="2">
        <v>74</v>
      </c>
      <c r="K77" s="2">
        <v>77</v>
      </c>
      <c r="L77" s="2">
        <v>-79</v>
      </c>
      <c r="M77" s="2">
        <v>77</v>
      </c>
      <c r="N77" s="2">
        <v>98</v>
      </c>
      <c r="O77" s="2">
        <v>100</v>
      </c>
      <c r="P77" s="2">
        <v>102</v>
      </c>
      <c r="Q77" s="2">
        <v>102</v>
      </c>
      <c r="R77" s="2">
        <v>179</v>
      </c>
      <c r="S77" s="2">
        <v>3</v>
      </c>
      <c r="T77" s="390">
        <v>230.16</v>
      </c>
    </row>
    <row r="78" spans="1:20" s="380" customFormat="1">
      <c r="A78" s="2">
        <v>72</v>
      </c>
      <c r="B78" s="2" t="s">
        <v>260</v>
      </c>
      <c r="C78" s="2" t="s">
        <v>1199</v>
      </c>
      <c r="D78" s="2">
        <v>69</v>
      </c>
      <c r="E78" s="2" t="s">
        <v>1390</v>
      </c>
      <c r="F78" s="2" t="s">
        <v>1391</v>
      </c>
      <c r="G78" s="2">
        <v>1992</v>
      </c>
      <c r="H78" s="2" t="s">
        <v>1392</v>
      </c>
      <c r="I78" s="2">
        <v>66.5</v>
      </c>
      <c r="J78" s="2">
        <v>77</v>
      </c>
      <c r="K78" s="2">
        <v>82</v>
      </c>
      <c r="L78" s="2">
        <v>-86</v>
      </c>
      <c r="M78" s="2">
        <v>82</v>
      </c>
      <c r="N78" s="2">
        <v>91</v>
      </c>
      <c r="O78" s="2">
        <v>98</v>
      </c>
      <c r="P78" s="2">
        <v>100</v>
      </c>
      <c r="Q78" s="2">
        <v>100</v>
      </c>
      <c r="R78" s="2">
        <v>182</v>
      </c>
      <c r="S78" s="2">
        <v>2</v>
      </c>
      <c r="T78" s="390">
        <v>233.58</v>
      </c>
    </row>
    <row r="79" spans="1:20" s="380" customFormat="1" ht="16.5">
      <c r="A79" s="2">
        <v>73</v>
      </c>
      <c r="B79" s="2" t="s">
        <v>260</v>
      </c>
      <c r="C79" s="2" t="s">
        <v>1199</v>
      </c>
      <c r="D79" s="2">
        <v>69</v>
      </c>
      <c r="E79" s="2" t="s">
        <v>1393</v>
      </c>
      <c r="F79" s="2" t="s">
        <v>1394</v>
      </c>
      <c r="G79" s="2">
        <v>1994</v>
      </c>
      <c r="H79" s="391"/>
      <c r="I79" s="2">
        <v>68.8</v>
      </c>
      <c r="J79" s="2">
        <v>-78</v>
      </c>
      <c r="K79" s="2">
        <v>-78</v>
      </c>
      <c r="L79" s="2">
        <v>-80</v>
      </c>
      <c r="M79" s="2">
        <v>0</v>
      </c>
      <c r="N79" s="2">
        <v>85</v>
      </c>
      <c r="O79" s="2">
        <v>91</v>
      </c>
      <c r="P79" s="2">
        <v>-96</v>
      </c>
      <c r="Q79" s="2">
        <v>91</v>
      </c>
      <c r="R79" s="2">
        <v>91</v>
      </c>
      <c r="S79" s="391"/>
      <c r="T79" s="390">
        <v>114.39</v>
      </c>
    </row>
    <row r="80" spans="1:20" s="380" customFormat="1">
      <c r="A80" s="2">
        <v>74</v>
      </c>
      <c r="B80" s="2" t="s">
        <v>111</v>
      </c>
      <c r="C80" s="2" t="s">
        <v>1199</v>
      </c>
      <c r="D80" s="2">
        <v>56</v>
      </c>
      <c r="E80" s="2" t="s">
        <v>1309</v>
      </c>
      <c r="F80" s="2" t="s">
        <v>1271</v>
      </c>
      <c r="G80" s="2">
        <v>1993</v>
      </c>
      <c r="H80" s="2" t="s">
        <v>758</v>
      </c>
      <c r="I80" s="2">
        <v>55.15</v>
      </c>
      <c r="J80" s="2">
        <v>82</v>
      </c>
      <c r="K80" s="2">
        <v>87</v>
      </c>
      <c r="L80" s="2">
        <v>-90</v>
      </c>
      <c r="M80" s="2">
        <v>87</v>
      </c>
      <c r="N80" s="2">
        <v>-107</v>
      </c>
      <c r="O80" s="2">
        <v>107</v>
      </c>
      <c r="P80" s="2">
        <v>112</v>
      </c>
      <c r="Q80" s="2">
        <v>112</v>
      </c>
      <c r="R80" s="2">
        <v>199</v>
      </c>
      <c r="S80" s="2">
        <v>1</v>
      </c>
      <c r="T80" s="392">
        <v>314.36</v>
      </c>
    </row>
    <row r="81" spans="1:20" s="380" customFormat="1">
      <c r="A81" s="2">
        <v>75</v>
      </c>
      <c r="B81" s="2" t="s">
        <v>111</v>
      </c>
      <c r="C81" s="2" t="s">
        <v>1199</v>
      </c>
      <c r="D81" s="2">
        <v>56</v>
      </c>
      <c r="E81" s="2" t="s">
        <v>1395</v>
      </c>
      <c r="F81" s="2" t="s">
        <v>1396</v>
      </c>
      <c r="G81" s="2">
        <v>1990</v>
      </c>
      <c r="H81" s="2">
        <v>0</v>
      </c>
      <c r="I81" s="2">
        <v>50.25</v>
      </c>
      <c r="J81" s="2">
        <v>43</v>
      </c>
      <c r="K81" s="2">
        <v>46</v>
      </c>
      <c r="L81" s="2">
        <v>51</v>
      </c>
      <c r="M81" s="2">
        <v>51</v>
      </c>
      <c r="N81" s="2">
        <v>62</v>
      </c>
      <c r="O81" s="2">
        <v>66</v>
      </c>
      <c r="P81" s="2">
        <v>72</v>
      </c>
      <c r="Q81" s="2">
        <v>72</v>
      </c>
      <c r="R81" s="2">
        <v>123</v>
      </c>
      <c r="S81" s="2">
        <v>2</v>
      </c>
      <c r="T81" s="390">
        <v>209.83</v>
      </c>
    </row>
    <row r="82" spans="1:20" s="380" customFormat="1">
      <c r="A82" s="2">
        <v>76</v>
      </c>
      <c r="B82" s="2" t="s">
        <v>111</v>
      </c>
      <c r="C82" s="2" t="s">
        <v>1199</v>
      </c>
      <c r="D82" s="2">
        <v>62</v>
      </c>
      <c r="E82" s="2" t="s">
        <v>1397</v>
      </c>
      <c r="F82" s="2" t="s">
        <v>1398</v>
      </c>
      <c r="G82" s="2">
        <v>1984</v>
      </c>
      <c r="H82" s="2" t="s">
        <v>1259</v>
      </c>
      <c r="I82" s="2">
        <v>59.5</v>
      </c>
      <c r="J82" s="2">
        <v>76</v>
      </c>
      <c r="K82" s="2">
        <v>-80</v>
      </c>
      <c r="L82" s="2">
        <v>80</v>
      </c>
      <c r="M82" s="2">
        <v>80</v>
      </c>
      <c r="N82" s="2">
        <v>85</v>
      </c>
      <c r="O82" s="2">
        <v>90</v>
      </c>
      <c r="P82" s="2">
        <v>96</v>
      </c>
      <c r="Q82" s="2">
        <v>96</v>
      </c>
      <c r="R82" s="2">
        <v>176</v>
      </c>
      <c r="S82" s="2">
        <v>4</v>
      </c>
      <c r="T82" s="390">
        <v>262.27999999999997</v>
      </c>
    </row>
    <row r="83" spans="1:20" s="380" customFormat="1">
      <c r="A83" s="2">
        <v>77</v>
      </c>
      <c r="B83" s="2" t="s">
        <v>111</v>
      </c>
      <c r="C83" s="2" t="s">
        <v>1199</v>
      </c>
      <c r="D83" s="2">
        <v>62</v>
      </c>
      <c r="E83" s="2" t="s">
        <v>1322</v>
      </c>
      <c r="F83" s="2" t="s">
        <v>1399</v>
      </c>
      <c r="G83" s="2">
        <v>1988</v>
      </c>
      <c r="H83" s="2" t="s">
        <v>1400</v>
      </c>
      <c r="I83" s="2">
        <v>60.3</v>
      </c>
      <c r="J83" s="2">
        <v>90</v>
      </c>
      <c r="K83" s="2">
        <v>93</v>
      </c>
      <c r="L83" s="2">
        <v>95</v>
      </c>
      <c r="M83" s="2">
        <v>95</v>
      </c>
      <c r="N83" s="2">
        <v>110</v>
      </c>
      <c r="O83" s="2">
        <v>115</v>
      </c>
      <c r="P83" s="2">
        <v>118</v>
      </c>
      <c r="Q83" s="2">
        <v>118</v>
      </c>
      <c r="R83" s="2">
        <v>213</v>
      </c>
      <c r="S83" s="2">
        <v>2</v>
      </c>
      <c r="T83" s="390">
        <v>314.31</v>
      </c>
    </row>
    <row r="84" spans="1:20" s="380" customFormat="1">
      <c r="A84" s="2">
        <v>78</v>
      </c>
      <c r="B84" s="2" t="s">
        <v>111</v>
      </c>
      <c r="C84" s="2" t="s">
        <v>1199</v>
      </c>
      <c r="D84" s="2">
        <v>62</v>
      </c>
      <c r="E84" s="2" t="s">
        <v>1401</v>
      </c>
      <c r="F84" s="2" t="s">
        <v>1402</v>
      </c>
      <c r="G84" s="2">
        <v>1995</v>
      </c>
      <c r="H84" s="2">
        <v>0</v>
      </c>
      <c r="I84" s="2">
        <v>61.45</v>
      </c>
      <c r="J84" s="2">
        <v>93</v>
      </c>
      <c r="K84" s="2">
        <v>102</v>
      </c>
      <c r="L84" s="2">
        <v>-110</v>
      </c>
      <c r="M84" s="2">
        <v>102</v>
      </c>
      <c r="N84" s="2">
        <v>125</v>
      </c>
      <c r="O84" s="2">
        <v>130</v>
      </c>
      <c r="P84" s="2">
        <v>-137</v>
      </c>
      <c r="Q84" s="2">
        <v>130</v>
      </c>
      <c r="R84" s="2">
        <v>232</v>
      </c>
      <c r="S84" s="2">
        <v>1</v>
      </c>
      <c r="T84" s="390">
        <v>337.68</v>
      </c>
    </row>
    <row r="85" spans="1:20" s="380" customFormat="1">
      <c r="A85" s="2">
        <v>79</v>
      </c>
      <c r="B85" s="2" t="s">
        <v>111</v>
      </c>
      <c r="C85" s="2" t="s">
        <v>1199</v>
      </c>
      <c r="D85" s="2">
        <v>62</v>
      </c>
      <c r="E85" s="2" t="s">
        <v>1403</v>
      </c>
      <c r="F85" s="2" t="s">
        <v>1404</v>
      </c>
      <c r="G85" s="2">
        <v>1991</v>
      </c>
      <c r="H85" s="2" t="s">
        <v>1262</v>
      </c>
      <c r="I85" s="2">
        <v>60</v>
      </c>
      <c r="J85" s="2">
        <v>63</v>
      </c>
      <c r="K85" s="2">
        <v>-65</v>
      </c>
      <c r="L85" s="2">
        <v>68</v>
      </c>
      <c r="M85" s="2">
        <v>68</v>
      </c>
      <c r="N85" s="2">
        <v>95</v>
      </c>
      <c r="O85" s="2">
        <v>98</v>
      </c>
      <c r="P85" s="2">
        <v>-100</v>
      </c>
      <c r="Q85" s="2">
        <v>98</v>
      </c>
      <c r="R85" s="2">
        <v>166</v>
      </c>
      <c r="S85" s="2">
        <v>5</v>
      </c>
      <c r="T85" s="390">
        <v>245.85</v>
      </c>
    </row>
    <row r="86" spans="1:20" s="380" customFormat="1">
      <c r="A86" s="2">
        <v>80</v>
      </c>
      <c r="B86" s="2" t="s">
        <v>111</v>
      </c>
      <c r="C86" s="2" t="s">
        <v>1199</v>
      </c>
      <c r="D86" s="2">
        <v>62</v>
      </c>
      <c r="E86" s="2" t="s">
        <v>1405</v>
      </c>
      <c r="F86" s="2" t="s">
        <v>1406</v>
      </c>
      <c r="G86" s="2">
        <v>1985</v>
      </c>
      <c r="H86" s="2" t="s">
        <v>659</v>
      </c>
      <c r="I86" s="2">
        <v>60.85</v>
      </c>
      <c r="J86" s="2">
        <v>57</v>
      </c>
      <c r="K86" s="2">
        <v>60</v>
      </c>
      <c r="L86" s="2">
        <v>-65</v>
      </c>
      <c r="M86" s="2">
        <v>60</v>
      </c>
      <c r="N86" s="2">
        <v>-78</v>
      </c>
      <c r="O86" s="2">
        <v>-78</v>
      </c>
      <c r="P86" s="2">
        <v>80</v>
      </c>
      <c r="Q86" s="2">
        <v>80</v>
      </c>
      <c r="R86" s="2">
        <v>140</v>
      </c>
      <c r="S86" s="2">
        <v>6</v>
      </c>
      <c r="T86" s="390">
        <v>205.22</v>
      </c>
    </row>
    <row r="87" spans="1:20" s="380" customFormat="1" ht="16.5">
      <c r="A87" s="2">
        <v>81</v>
      </c>
      <c r="B87" s="2" t="s">
        <v>111</v>
      </c>
      <c r="C87" s="2" t="s">
        <v>1199</v>
      </c>
      <c r="D87" s="2">
        <v>69</v>
      </c>
      <c r="E87" s="2" t="s">
        <v>1322</v>
      </c>
      <c r="F87" s="2" t="s">
        <v>1407</v>
      </c>
      <c r="G87" s="2">
        <v>1991</v>
      </c>
      <c r="H87" s="2" t="s">
        <v>1408</v>
      </c>
      <c r="I87" s="2">
        <v>68.25</v>
      </c>
      <c r="J87" s="2">
        <v>91</v>
      </c>
      <c r="K87" s="2">
        <v>94</v>
      </c>
      <c r="L87" s="2">
        <v>-98</v>
      </c>
      <c r="M87" s="2">
        <v>94</v>
      </c>
      <c r="N87" s="2">
        <v>-120</v>
      </c>
      <c r="O87" s="2">
        <v>120</v>
      </c>
      <c r="P87" s="2">
        <v>-125</v>
      </c>
      <c r="Q87" s="2">
        <v>120</v>
      </c>
      <c r="R87" s="2">
        <v>214</v>
      </c>
      <c r="S87" s="391"/>
      <c r="T87" s="390">
        <v>289.92</v>
      </c>
    </row>
    <row r="88" spans="1:20" s="380" customFormat="1">
      <c r="A88" s="2">
        <v>82</v>
      </c>
      <c r="B88" s="2" t="s">
        <v>111</v>
      </c>
      <c r="C88" s="2" t="s">
        <v>1199</v>
      </c>
      <c r="D88" s="2">
        <v>69</v>
      </c>
      <c r="E88" s="2" t="s">
        <v>1409</v>
      </c>
      <c r="F88" s="2" t="s">
        <v>1410</v>
      </c>
      <c r="G88" s="2">
        <v>1993</v>
      </c>
      <c r="H88" s="2" t="s">
        <v>692</v>
      </c>
      <c r="I88" s="2">
        <v>68.599999999999994</v>
      </c>
      <c r="J88" s="2">
        <v>125</v>
      </c>
      <c r="K88" s="2">
        <v>130</v>
      </c>
      <c r="L88" s="2">
        <v>135</v>
      </c>
      <c r="M88" s="2">
        <v>135</v>
      </c>
      <c r="N88" s="2">
        <v>150</v>
      </c>
      <c r="O88" s="2">
        <v>160</v>
      </c>
      <c r="P88" s="2">
        <v>165</v>
      </c>
      <c r="Q88" s="2">
        <v>165</v>
      </c>
      <c r="R88" s="2">
        <v>300</v>
      </c>
      <c r="S88" s="2">
        <v>1</v>
      </c>
      <c r="T88" s="390">
        <v>405.09</v>
      </c>
    </row>
    <row r="89" spans="1:20" s="380" customFormat="1" ht="16.5">
      <c r="A89" s="2">
        <v>83</v>
      </c>
      <c r="B89" s="2" t="s">
        <v>111</v>
      </c>
      <c r="C89" s="2" t="s">
        <v>1199</v>
      </c>
      <c r="D89" s="2">
        <v>69</v>
      </c>
      <c r="E89" s="2" t="s">
        <v>1411</v>
      </c>
      <c r="F89" s="2" t="s">
        <v>1412</v>
      </c>
      <c r="G89" s="2">
        <v>1985</v>
      </c>
      <c r="H89" s="2" t="s">
        <v>1259</v>
      </c>
      <c r="I89" s="2">
        <v>68.099999999999994</v>
      </c>
      <c r="J89" s="2">
        <v>72</v>
      </c>
      <c r="K89" s="2">
        <v>75</v>
      </c>
      <c r="L89" s="2">
        <v>-80</v>
      </c>
      <c r="M89" s="2">
        <v>75</v>
      </c>
      <c r="N89" s="2">
        <v>85</v>
      </c>
      <c r="O89" s="2">
        <v>90</v>
      </c>
      <c r="P89" s="2">
        <v>93</v>
      </c>
      <c r="Q89" s="2">
        <v>93</v>
      </c>
      <c r="R89" s="2">
        <v>168</v>
      </c>
      <c r="S89" s="391"/>
      <c r="T89" s="390">
        <v>227.92</v>
      </c>
    </row>
    <row r="90" spans="1:20" s="380" customFormat="1">
      <c r="A90" s="2">
        <v>84</v>
      </c>
      <c r="B90" s="2" t="s">
        <v>111</v>
      </c>
      <c r="C90" s="2" t="s">
        <v>1199</v>
      </c>
      <c r="D90" s="2">
        <v>69</v>
      </c>
      <c r="E90" s="2" t="s">
        <v>1413</v>
      </c>
      <c r="F90" s="2" t="s">
        <v>757</v>
      </c>
      <c r="G90" s="2">
        <v>1986</v>
      </c>
      <c r="H90" s="2" t="s">
        <v>1414</v>
      </c>
      <c r="I90" s="2">
        <v>67.8</v>
      </c>
      <c r="J90" s="2">
        <v>100</v>
      </c>
      <c r="K90" s="2">
        <v>-105</v>
      </c>
      <c r="L90" s="2">
        <v>-105</v>
      </c>
      <c r="M90" s="2">
        <v>100</v>
      </c>
      <c r="N90" s="2">
        <v>125</v>
      </c>
      <c r="O90" s="2">
        <v>132</v>
      </c>
      <c r="P90" s="2">
        <v>-135</v>
      </c>
      <c r="Q90" s="2">
        <v>132</v>
      </c>
      <c r="R90" s="2">
        <v>232</v>
      </c>
      <c r="S90" s="2">
        <v>2</v>
      </c>
      <c r="T90" s="390">
        <v>315.66000000000003</v>
      </c>
    </row>
    <row r="91" spans="1:20" s="380" customFormat="1">
      <c r="A91" s="2">
        <v>85</v>
      </c>
      <c r="B91" s="2" t="s">
        <v>111</v>
      </c>
      <c r="C91" s="2" t="s">
        <v>1199</v>
      </c>
      <c r="D91" s="2">
        <v>69</v>
      </c>
      <c r="E91" s="2" t="s">
        <v>1415</v>
      </c>
      <c r="F91" s="2" t="s">
        <v>1416</v>
      </c>
      <c r="G91" s="2">
        <v>1984</v>
      </c>
      <c r="H91" s="2" t="s">
        <v>1417</v>
      </c>
      <c r="I91" s="2">
        <v>68.900000000000006</v>
      </c>
      <c r="J91" s="2">
        <v>102</v>
      </c>
      <c r="K91" s="2">
        <v>107</v>
      </c>
      <c r="L91" s="2">
        <v>-111</v>
      </c>
      <c r="M91" s="2">
        <v>107</v>
      </c>
      <c r="N91" s="2">
        <v>-121</v>
      </c>
      <c r="O91" s="2">
        <v>-125</v>
      </c>
      <c r="P91" s="2">
        <v>125</v>
      </c>
      <c r="Q91" s="2">
        <v>125</v>
      </c>
      <c r="R91" s="2">
        <v>232</v>
      </c>
      <c r="S91" s="2">
        <v>3</v>
      </c>
      <c r="T91" s="390">
        <v>312.39</v>
      </c>
    </row>
    <row r="92" spans="1:20" s="380" customFormat="1" ht="16.5">
      <c r="A92" s="2">
        <v>86</v>
      </c>
      <c r="B92" s="2" t="s">
        <v>111</v>
      </c>
      <c r="C92" s="2" t="s">
        <v>1199</v>
      </c>
      <c r="D92" s="2">
        <v>69</v>
      </c>
      <c r="E92" s="2" t="s">
        <v>1418</v>
      </c>
      <c r="F92" s="2" t="s">
        <v>1419</v>
      </c>
      <c r="G92" s="2">
        <v>1988</v>
      </c>
      <c r="H92" s="2" t="s">
        <v>1332</v>
      </c>
      <c r="I92" s="2">
        <v>66.8</v>
      </c>
      <c r="J92" s="2">
        <v>80</v>
      </c>
      <c r="K92" s="2">
        <v>85</v>
      </c>
      <c r="L92" s="2">
        <v>90</v>
      </c>
      <c r="M92" s="2">
        <v>90</v>
      </c>
      <c r="N92" s="2">
        <v>105</v>
      </c>
      <c r="O92" s="2">
        <v>110</v>
      </c>
      <c r="P92" s="2">
        <v>112</v>
      </c>
      <c r="Q92" s="2">
        <v>112</v>
      </c>
      <c r="R92" s="2">
        <v>202</v>
      </c>
      <c r="S92" s="391"/>
      <c r="T92" s="390">
        <v>277.52999999999997</v>
      </c>
    </row>
    <row r="93" spans="1:20" s="380" customFormat="1" ht="16.5">
      <c r="A93" s="2">
        <v>87</v>
      </c>
      <c r="B93" s="2" t="s">
        <v>111</v>
      </c>
      <c r="C93" s="2" t="s">
        <v>1199</v>
      </c>
      <c r="D93" s="2">
        <v>69</v>
      </c>
      <c r="E93" s="2" t="s">
        <v>1299</v>
      </c>
      <c r="F93" s="2" t="s">
        <v>1420</v>
      </c>
      <c r="G93" s="2">
        <v>1991</v>
      </c>
      <c r="H93" s="2" t="s">
        <v>1408</v>
      </c>
      <c r="I93" s="2">
        <v>69</v>
      </c>
      <c r="J93" s="2">
        <v>-90</v>
      </c>
      <c r="K93" s="2">
        <v>90</v>
      </c>
      <c r="L93" s="2">
        <v>-92</v>
      </c>
      <c r="M93" s="2">
        <v>90</v>
      </c>
      <c r="N93" s="2">
        <v>-110</v>
      </c>
      <c r="O93" s="2">
        <v>-110</v>
      </c>
      <c r="P93" s="2">
        <v>110</v>
      </c>
      <c r="Q93" s="2">
        <v>110</v>
      </c>
      <c r="R93" s="2">
        <v>200</v>
      </c>
      <c r="S93" s="391"/>
      <c r="T93" s="390">
        <v>269.05</v>
      </c>
    </row>
    <row r="94" spans="1:20" s="380" customFormat="1" ht="16.5">
      <c r="A94" s="2">
        <v>88</v>
      </c>
      <c r="B94" s="2" t="s">
        <v>111</v>
      </c>
      <c r="C94" s="2" t="s">
        <v>1199</v>
      </c>
      <c r="D94" s="2">
        <v>69</v>
      </c>
      <c r="E94" s="2" t="s">
        <v>748</v>
      </c>
      <c r="F94" s="2" t="s">
        <v>1421</v>
      </c>
      <c r="G94" s="2">
        <v>1988</v>
      </c>
      <c r="H94" s="2" t="s">
        <v>1374</v>
      </c>
      <c r="I94" s="2">
        <v>67.95</v>
      </c>
      <c r="J94" s="2">
        <v>-103</v>
      </c>
      <c r="K94" s="2">
        <v>103</v>
      </c>
      <c r="L94" s="2">
        <v>106</v>
      </c>
      <c r="M94" s="2">
        <v>106</v>
      </c>
      <c r="N94" s="2">
        <v>-127</v>
      </c>
      <c r="O94" s="2">
        <v>-127</v>
      </c>
      <c r="P94" s="2">
        <v>-127</v>
      </c>
      <c r="Q94" s="2">
        <v>0</v>
      </c>
      <c r="R94" s="2">
        <v>106</v>
      </c>
      <c r="S94" s="391"/>
      <c r="T94" s="390">
        <v>144.01</v>
      </c>
    </row>
    <row r="95" spans="1:20" s="380" customFormat="1" ht="16.5">
      <c r="A95" s="2">
        <v>89</v>
      </c>
      <c r="B95" s="2" t="s">
        <v>260</v>
      </c>
      <c r="C95" s="2" t="s">
        <v>1199</v>
      </c>
      <c r="D95" s="2">
        <v>63</v>
      </c>
      <c r="E95" s="2" t="s">
        <v>1422</v>
      </c>
      <c r="F95" s="2" t="s">
        <v>1423</v>
      </c>
      <c r="G95" s="2">
        <v>1988</v>
      </c>
      <c r="H95" s="2" t="s">
        <v>1424</v>
      </c>
      <c r="I95" s="2">
        <v>60.8</v>
      </c>
      <c r="J95" s="2">
        <v>49</v>
      </c>
      <c r="K95" s="2">
        <v>51</v>
      </c>
      <c r="L95" s="2">
        <v>54</v>
      </c>
      <c r="M95" s="2">
        <v>54</v>
      </c>
      <c r="N95" s="2">
        <v>65</v>
      </c>
      <c r="O95" s="2">
        <v>67</v>
      </c>
      <c r="P95" s="2">
        <v>-68</v>
      </c>
      <c r="Q95" s="2">
        <v>67</v>
      </c>
      <c r="R95" s="2">
        <v>121</v>
      </c>
      <c r="S95" s="391"/>
      <c r="T95" s="390">
        <v>164.73</v>
      </c>
    </row>
    <row r="96" spans="1:20" s="380" customFormat="1">
      <c r="A96" s="2">
        <v>90</v>
      </c>
      <c r="B96" s="2" t="s">
        <v>260</v>
      </c>
      <c r="C96" s="2" t="s">
        <v>1199</v>
      </c>
      <c r="D96" s="2">
        <v>63</v>
      </c>
      <c r="E96" s="2" t="s">
        <v>684</v>
      </c>
      <c r="F96" s="2" t="s">
        <v>1425</v>
      </c>
      <c r="G96" s="2">
        <v>1990</v>
      </c>
      <c r="H96" s="2" t="s">
        <v>1426</v>
      </c>
      <c r="I96" s="2">
        <v>62.5</v>
      </c>
      <c r="J96" s="2">
        <v>-74</v>
      </c>
      <c r="K96" s="2">
        <v>75</v>
      </c>
      <c r="L96" s="2">
        <v>-78</v>
      </c>
      <c r="M96" s="2">
        <v>75</v>
      </c>
      <c r="N96" s="2">
        <v>94</v>
      </c>
      <c r="O96" s="2">
        <v>98</v>
      </c>
      <c r="P96" s="2">
        <v>-102</v>
      </c>
      <c r="Q96" s="2">
        <v>98</v>
      </c>
      <c r="R96" s="2">
        <v>173</v>
      </c>
      <c r="S96" s="2">
        <v>3</v>
      </c>
      <c r="T96" s="390">
        <v>231.13</v>
      </c>
    </row>
    <row r="97" spans="1:20" s="380" customFormat="1" ht="16.5">
      <c r="A97" s="2">
        <v>91</v>
      </c>
      <c r="B97" s="2" t="s">
        <v>260</v>
      </c>
      <c r="C97" s="2" t="s">
        <v>1199</v>
      </c>
      <c r="D97" s="2">
        <v>63</v>
      </c>
      <c r="E97" s="2" t="s">
        <v>1427</v>
      </c>
      <c r="F97" s="2" t="s">
        <v>1428</v>
      </c>
      <c r="G97" s="2">
        <v>1993</v>
      </c>
      <c r="H97" s="2" t="s">
        <v>1429</v>
      </c>
      <c r="I97" s="2">
        <v>62.75</v>
      </c>
      <c r="J97" s="2">
        <v>70</v>
      </c>
      <c r="K97" s="2">
        <v>-72</v>
      </c>
      <c r="L97" s="2">
        <v>72</v>
      </c>
      <c r="M97" s="2">
        <v>72</v>
      </c>
      <c r="N97" s="2">
        <v>90</v>
      </c>
      <c r="O97" s="2">
        <v>93</v>
      </c>
      <c r="P97" s="2">
        <v>-95</v>
      </c>
      <c r="Q97" s="2">
        <v>93</v>
      </c>
      <c r="R97" s="2">
        <v>165</v>
      </c>
      <c r="S97" s="391"/>
      <c r="T97" s="390">
        <v>219.85</v>
      </c>
    </row>
    <row r="98" spans="1:20" s="380" customFormat="1">
      <c r="A98" s="2">
        <v>92</v>
      </c>
      <c r="B98" s="2" t="s">
        <v>260</v>
      </c>
      <c r="C98" s="2" t="s">
        <v>1199</v>
      </c>
      <c r="D98" s="2">
        <v>63</v>
      </c>
      <c r="E98" s="2" t="s">
        <v>1430</v>
      </c>
      <c r="F98" s="2" t="s">
        <v>1431</v>
      </c>
      <c r="G98" s="2">
        <v>1981</v>
      </c>
      <c r="H98" s="2" t="s">
        <v>1432</v>
      </c>
      <c r="I98" s="2">
        <v>62.1</v>
      </c>
      <c r="J98" s="2">
        <v>75</v>
      </c>
      <c r="K98" s="2">
        <v>80</v>
      </c>
      <c r="L98" s="2">
        <v>82</v>
      </c>
      <c r="M98" s="2">
        <v>82</v>
      </c>
      <c r="N98" s="2">
        <v>92</v>
      </c>
      <c r="O98" s="2">
        <v>-97</v>
      </c>
      <c r="P98" s="2">
        <v>97</v>
      </c>
      <c r="Q98" s="2">
        <v>97</v>
      </c>
      <c r="R98" s="2">
        <v>179</v>
      </c>
      <c r="S98" s="2">
        <v>1</v>
      </c>
      <c r="T98" s="390">
        <v>240.19</v>
      </c>
    </row>
    <row r="99" spans="1:20" s="380" customFormat="1" ht="16.5">
      <c r="A99" s="2">
        <v>94</v>
      </c>
      <c r="B99" s="2" t="s">
        <v>260</v>
      </c>
      <c r="C99" s="2" t="s">
        <v>1199</v>
      </c>
      <c r="D99" s="2">
        <v>63</v>
      </c>
      <c r="E99" s="2" t="s">
        <v>1433</v>
      </c>
      <c r="F99" s="2" t="s">
        <v>1314</v>
      </c>
      <c r="G99" s="2">
        <v>1992</v>
      </c>
      <c r="H99" s="2" t="s">
        <v>399</v>
      </c>
      <c r="I99" s="2">
        <v>62.75</v>
      </c>
      <c r="J99" s="2">
        <v>67</v>
      </c>
      <c r="K99" s="2">
        <v>-70</v>
      </c>
      <c r="L99" s="2">
        <v>-72</v>
      </c>
      <c r="M99" s="2">
        <v>67</v>
      </c>
      <c r="N99" s="2">
        <v>-90</v>
      </c>
      <c r="O99" s="2">
        <v>91</v>
      </c>
      <c r="P99" s="2">
        <v>-95</v>
      </c>
      <c r="Q99" s="2">
        <v>91</v>
      </c>
      <c r="R99" s="2">
        <v>158</v>
      </c>
      <c r="S99" s="391"/>
      <c r="T99" s="392">
        <v>210.53</v>
      </c>
    </row>
    <row r="100" spans="1:20" s="380" customFormat="1" ht="16.5">
      <c r="A100" s="2">
        <v>95</v>
      </c>
      <c r="B100" s="2" t="s">
        <v>260</v>
      </c>
      <c r="C100" s="2" t="s">
        <v>1199</v>
      </c>
      <c r="D100" s="2">
        <v>63</v>
      </c>
      <c r="E100" s="2" t="s">
        <v>1434</v>
      </c>
      <c r="F100" s="2" t="s">
        <v>1435</v>
      </c>
      <c r="G100" s="2">
        <v>1991</v>
      </c>
      <c r="H100" s="2" t="s">
        <v>1346</v>
      </c>
      <c r="I100" s="2">
        <v>62.5</v>
      </c>
      <c r="J100" s="2">
        <v>60</v>
      </c>
      <c r="K100" s="2">
        <v>-65</v>
      </c>
      <c r="L100" s="2">
        <v>-65</v>
      </c>
      <c r="M100" s="2">
        <v>60</v>
      </c>
      <c r="N100" s="2">
        <v>72</v>
      </c>
      <c r="O100" s="2">
        <v>75</v>
      </c>
      <c r="P100" s="2">
        <v>78</v>
      </c>
      <c r="Q100" s="2">
        <v>78</v>
      </c>
      <c r="R100" s="2">
        <v>138</v>
      </c>
      <c r="S100" s="391"/>
      <c r="T100" s="390">
        <v>184.37</v>
      </c>
    </row>
    <row r="101" spans="1:20" s="380" customFormat="1" ht="16.5">
      <c r="A101" s="2">
        <v>96</v>
      </c>
      <c r="B101" s="2" t="s">
        <v>260</v>
      </c>
      <c r="C101" s="2" t="s">
        <v>1199</v>
      </c>
      <c r="D101" s="2">
        <v>63</v>
      </c>
      <c r="E101" s="2" t="s">
        <v>1436</v>
      </c>
      <c r="F101" s="2" t="s">
        <v>1437</v>
      </c>
      <c r="G101" s="2">
        <v>1990</v>
      </c>
      <c r="H101" s="2" t="s">
        <v>1438</v>
      </c>
      <c r="I101" s="2">
        <v>62.8</v>
      </c>
      <c r="J101" s="2">
        <v>-65</v>
      </c>
      <c r="K101" s="2">
        <v>65</v>
      </c>
      <c r="L101" s="2">
        <v>-70</v>
      </c>
      <c r="M101" s="2">
        <v>65</v>
      </c>
      <c r="N101" s="2">
        <v>85</v>
      </c>
      <c r="O101" s="2">
        <v>92</v>
      </c>
      <c r="P101" s="2">
        <v>-97</v>
      </c>
      <c r="Q101" s="2">
        <v>92</v>
      </c>
      <c r="R101" s="2">
        <v>157</v>
      </c>
      <c r="S101" s="391"/>
      <c r="T101" s="390">
        <v>209.08</v>
      </c>
    </row>
    <row r="102" spans="1:20" s="380" customFormat="1" ht="16.5">
      <c r="A102" s="2">
        <v>97</v>
      </c>
      <c r="B102" s="2" t="s">
        <v>260</v>
      </c>
      <c r="C102" s="2" t="s">
        <v>1199</v>
      </c>
      <c r="D102" s="2">
        <v>63</v>
      </c>
      <c r="E102" s="2" t="s">
        <v>1439</v>
      </c>
      <c r="F102" s="2" t="s">
        <v>1440</v>
      </c>
      <c r="G102" s="2">
        <v>1992</v>
      </c>
      <c r="H102" s="2" t="s">
        <v>1441</v>
      </c>
      <c r="I102" s="2">
        <v>62.9</v>
      </c>
      <c r="J102" s="2">
        <v>58</v>
      </c>
      <c r="K102" s="2">
        <v>61</v>
      </c>
      <c r="L102" s="2">
        <v>-65</v>
      </c>
      <c r="M102" s="2">
        <v>61</v>
      </c>
      <c r="N102" s="2">
        <v>73</v>
      </c>
      <c r="O102" s="2">
        <v>-76</v>
      </c>
      <c r="P102" s="2">
        <v>-78</v>
      </c>
      <c r="Q102" s="2">
        <v>73</v>
      </c>
      <c r="R102" s="2">
        <v>134</v>
      </c>
      <c r="S102" s="391"/>
      <c r="T102" s="390">
        <v>178.26</v>
      </c>
    </row>
    <row r="103" spans="1:20" s="380" customFormat="1" ht="16.5">
      <c r="A103" s="2">
        <v>98</v>
      </c>
      <c r="B103" s="2" t="s">
        <v>260</v>
      </c>
      <c r="C103" s="2" t="s">
        <v>1199</v>
      </c>
      <c r="D103" s="2">
        <v>63</v>
      </c>
      <c r="E103" s="2" t="s">
        <v>1442</v>
      </c>
      <c r="F103" s="2" t="s">
        <v>1443</v>
      </c>
      <c r="G103" s="2">
        <v>1991</v>
      </c>
      <c r="H103" s="2" t="s">
        <v>1444</v>
      </c>
      <c r="I103" s="2">
        <v>62</v>
      </c>
      <c r="J103" s="2">
        <v>-68</v>
      </c>
      <c r="K103" s="2">
        <v>-70</v>
      </c>
      <c r="L103" s="2">
        <v>70</v>
      </c>
      <c r="M103" s="2">
        <v>70</v>
      </c>
      <c r="N103" s="2">
        <v>83</v>
      </c>
      <c r="O103" s="2">
        <v>-87</v>
      </c>
      <c r="P103" s="2">
        <v>-89</v>
      </c>
      <c r="Q103" s="2">
        <v>83</v>
      </c>
      <c r="R103" s="2">
        <v>153</v>
      </c>
      <c r="S103" s="391"/>
      <c r="T103" s="390">
        <v>205.52</v>
      </c>
    </row>
    <row r="104" spans="1:20" s="380" customFormat="1" ht="16.5">
      <c r="A104" s="2">
        <v>99</v>
      </c>
      <c r="B104" s="2" t="s">
        <v>260</v>
      </c>
      <c r="C104" s="2" t="s">
        <v>1199</v>
      </c>
      <c r="D104" s="2">
        <v>63</v>
      </c>
      <c r="E104" s="2" t="s">
        <v>1445</v>
      </c>
      <c r="F104" s="2" t="s">
        <v>1446</v>
      </c>
      <c r="G104" s="2">
        <v>1986</v>
      </c>
      <c r="H104" s="2">
        <v>0</v>
      </c>
      <c r="I104" s="2">
        <v>61.7</v>
      </c>
      <c r="J104" s="2">
        <v>62</v>
      </c>
      <c r="K104" s="2">
        <v>-65</v>
      </c>
      <c r="L104" s="2">
        <v>65</v>
      </c>
      <c r="M104" s="2">
        <v>65</v>
      </c>
      <c r="N104" s="2">
        <v>85</v>
      </c>
      <c r="O104" s="2">
        <v>89</v>
      </c>
      <c r="P104" s="2">
        <v>-93</v>
      </c>
      <c r="Q104" s="2">
        <v>89</v>
      </c>
      <c r="R104" s="2">
        <v>154</v>
      </c>
      <c r="S104" s="391"/>
      <c r="T104" s="390">
        <v>207.55</v>
      </c>
    </row>
    <row r="105" spans="1:20" s="380" customFormat="1" ht="16.5">
      <c r="A105" s="2">
        <v>100</v>
      </c>
      <c r="B105" s="2" t="s">
        <v>260</v>
      </c>
      <c r="C105" s="2" t="s">
        <v>1199</v>
      </c>
      <c r="D105" s="2">
        <v>63</v>
      </c>
      <c r="E105" s="2" t="s">
        <v>1447</v>
      </c>
      <c r="F105" s="2" t="s">
        <v>1448</v>
      </c>
      <c r="G105" s="2">
        <v>1992</v>
      </c>
      <c r="H105" s="2" t="s">
        <v>1374</v>
      </c>
      <c r="I105" s="2">
        <v>61.45</v>
      </c>
      <c r="J105" s="2">
        <v>-48</v>
      </c>
      <c r="K105" s="2">
        <v>48</v>
      </c>
      <c r="L105" s="2">
        <v>50</v>
      </c>
      <c r="M105" s="2">
        <v>50</v>
      </c>
      <c r="N105" s="2">
        <v>-58</v>
      </c>
      <c r="O105" s="2">
        <v>-58</v>
      </c>
      <c r="P105" s="2">
        <v>58</v>
      </c>
      <c r="Q105" s="2">
        <v>58</v>
      </c>
      <c r="R105" s="2">
        <v>108</v>
      </c>
      <c r="S105" s="391"/>
      <c r="T105" s="390">
        <v>145.96</v>
      </c>
    </row>
    <row r="106" spans="1:20" s="380" customFormat="1" ht="16.5">
      <c r="A106" s="2">
        <v>102</v>
      </c>
      <c r="B106" s="2" t="s">
        <v>260</v>
      </c>
      <c r="C106" s="2" t="s">
        <v>1199</v>
      </c>
      <c r="D106" s="2">
        <v>63</v>
      </c>
      <c r="E106" s="2" t="s">
        <v>1449</v>
      </c>
      <c r="F106" s="2" t="s">
        <v>1450</v>
      </c>
      <c r="G106" s="2">
        <v>1987</v>
      </c>
      <c r="H106" s="2" t="s">
        <v>1451</v>
      </c>
      <c r="I106" s="2">
        <v>62.6</v>
      </c>
      <c r="J106" s="2">
        <v>71</v>
      </c>
      <c r="K106" s="2">
        <v>-73</v>
      </c>
      <c r="L106" s="2">
        <v>-74</v>
      </c>
      <c r="M106" s="2">
        <v>71</v>
      </c>
      <c r="N106" s="2">
        <v>87</v>
      </c>
      <c r="O106" s="2">
        <v>-91</v>
      </c>
      <c r="P106" s="2">
        <v>-91</v>
      </c>
      <c r="Q106" s="2">
        <v>87</v>
      </c>
      <c r="R106" s="2">
        <v>158</v>
      </c>
      <c r="S106" s="391"/>
      <c r="T106" s="390">
        <v>210.86</v>
      </c>
    </row>
    <row r="107" spans="1:20" s="380" customFormat="1" ht="16.5">
      <c r="A107" s="2">
        <v>54</v>
      </c>
      <c r="B107" s="2" t="s">
        <v>260</v>
      </c>
      <c r="C107" s="2" t="s">
        <v>1199</v>
      </c>
      <c r="D107" s="2">
        <v>58</v>
      </c>
      <c r="E107" s="2" t="s">
        <v>1452</v>
      </c>
      <c r="F107" s="2" t="s">
        <v>1358</v>
      </c>
      <c r="G107" s="2">
        <v>1981</v>
      </c>
      <c r="H107" s="2" t="s">
        <v>1359</v>
      </c>
      <c r="I107" s="2">
        <v>55.95</v>
      </c>
      <c r="J107" s="2">
        <v>49</v>
      </c>
      <c r="K107" s="2">
        <v>51</v>
      </c>
      <c r="L107" s="2">
        <v>-53</v>
      </c>
      <c r="M107" s="2">
        <v>51</v>
      </c>
      <c r="N107" s="2">
        <v>58</v>
      </c>
      <c r="O107" s="2">
        <v>61</v>
      </c>
      <c r="P107" s="2">
        <v>-64</v>
      </c>
      <c r="Q107" s="2">
        <v>61</v>
      </c>
      <c r="R107" s="2">
        <v>112</v>
      </c>
      <c r="S107" s="391"/>
      <c r="T107" s="390">
        <v>226.02</v>
      </c>
    </row>
    <row r="108" spans="1:20" s="380" customFormat="1" ht="16.5">
      <c r="A108" s="2">
        <v>104</v>
      </c>
      <c r="B108" s="2" t="s">
        <v>111</v>
      </c>
      <c r="C108" s="2" t="s">
        <v>1199</v>
      </c>
      <c r="D108" s="2">
        <v>77</v>
      </c>
      <c r="E108" s="2" t="s">
        <v>1453</v>
      </c>
      <c r="F108" s="2" t="s">
        <v>1252</v>
      </c>
      <c r="G108" s="2">
        <v>1991</v>
      </c>
      <c r="H108" s="2">
        <v>0</v>
      </c>
      <c r="I108" s="2">
        <v>76.5</v>
      </c>
      <c r="J108" s="2">
        <v>-78</v>
      </c>
      <c r="K108" s="2">
        <v>78</v>
      </c>
      <c r="L108" s="2">
        <v>-82</v>
      </c>
      <c r="M108" s="2">
        <v>78</v>
      </c>
      <c r="N108" s="2">
        <v>95</v>
      </c>
      <c r="O108" s="2">
        <v>100</v>
      </c>
      <c r="P108" s="2">
        <v>-107</v>
      </c>
      <c r="Q108" s="2">
        <v>100</v>
      </c>
      <c r="R108" s="2">
        <v>178</v>
      </c>
      <c r="S108" s="391"/>
      <c r="T108" s="390">
        <v>224.98</v>
      </c>
    </row>
    <row r="109" spans="1:20" s="380" customFormat="1" ht="16.5">
      <c r="A109" s="2">
        <v>104</v>
      </c>
      <c r="B109" s="2" t="s">
        <v>111</v>
      </c>
      <c r="C109" s="2" t="s">
        <v>1199</v>
      </c>
      <c r="D109" s="2">
        <v>77</v>
      </c>
      <c r="E109" s="2" t="s">
        <v>1454</v>
      </c>
      <c r="F109" s="2" t="s">
        <v>1455</v>
      </c>
      <c r="G109" s="2">
        <v>1992</v>
      </c>
      <c r="H109" s="2" t="s">
        <v>1332</v>
      </c>
      <c r="I109" s="2">
        <v>75.599999999999994</v>
      </c>
      <c r="J109" s="2">
        <v>-95</v>
      </c>
      <c r="K109" s="2">
        <v>95</v>
      </c>
      <c r="L109" s="2">
        <v>100</v>
      </c>
      <c r="M109" s="2">
        <v>100</v>
      </c>
      <c r="N109" s="2">
        <v>115</v>
      </c>
      <c r="O109" s="2">
        <v>120</v>
      </c>
      <c r="P109" s="2">
        <v>-125</v>
      </c>
      <c r="Q109" s="2">
        <v>120</v>
      </c>
      <c r="R109" s="2">
        <v>220</v>
      </c>
      <c r="S109" s="391"/>
      <c r="T109" s="390">
        <v>279.95999999999998</v>
      </c>
    </row>
    <row r="110" spans="1:20" s="380" customFormat="1">
      <c r="A110" s="2">
        <v>105</v>
      </c>
      <c r="B110" s="2" t="s">
        <v>111</v>
      </c>
      <c r="C110" s="2" t="s">
        <v>1199</v>
      </c>
      <c r="D110" s="2">
        <v>77</v>
      </c>
      <c r="E110" s="2" t="s">
        <v>1286</v>
      </c>
      <c r="F110" s="2" t="s">
        <v>1456</v>
      </c>
      <c r="G110" s="2">
        <v>1989</v>
      </c>
      <c r="H110" s="2">
        <v>0</v>
      </c>
      <c r="I110" s="2">
        <v>76.95</v>
      </c>
      <c r="J110" s="2">
        <v>115</v>
      </c>
      <c r="K110" s="2">
        <v>-120</v>
      </c>
      <c r="L110" s="2">
        <v>-120</v>
      </c>
      <c r="M110" s="2">
        <v>115</v>
      </c>
      <c r="N110" s="2">
        <v>-130</v>
      </c>
      <c r="O110" s="2">
        <v>-130</v>
      </c>
      <c r="P110" s="2">
        <v>135</v>
      </c>
      <c r="Q110" s="2">
        <v>135</v>
      </c>
      <c r="R110" s="2">
        <v>250</v>
      </c>
      <c r="S110" s="2">
        <v>3</v>
      </c>
      <c r="T110" s="390">
        <v>314.94</v>
      </c>
    </row>
    <row r="111" spans="1:20" s="380" customFormat="1" ht="16.5">
      <c r="A111" s="2">
        <v>106</v>
      </c>
      <c r="B111" s="2" t="s">
        <v>111</v>
      </c>
      <c r="C111" s="2" t="s">
        <v>1199</v>
      </c>
      <c r="D111" s="2">
        <v>77</v>
      </c>
      <c r="E111" s="2" t="s">
        <v>1457</v>
      </c>
      <c r="F111" s="2" t="s">
        <v>1458</v>
      </c>
      <c r="G111" s="2">
        <v>1983</v>
      </c>
      <c r="H111" s="2" t="s">
        <v>1374</v>
      </c>
      <c r="I111" s="2">
        <v>75.150000000000006</v>
      </c>
      <c r="J111" s="2">
        <v>-93</v>
      </c>
      <c r="K111" s="2">
        <v>93</v>
      </c>
      <c r="L111" s="2">
        <v>-97</v>
      </c>
      <c r="M111" s="2">
        <v>93</v>
      </c>
      <c r="N111" s="2">
        <v>107</v>
      </c>
      <c r="O111" s="2">
        <v>111</v>
      </c>
      <c r="P111" s="2">
        <v>-116</v>
      </c>
      <c r="Q111" s="2">
        <v>111</v>
      </c>
      <c r="R111" s="2">
        <v>204</v>
      </c>
      <c r="S111" s="391"/>
      <c r="T111" s="390">
        <v>260.5</v>
      </c>
    </row>
    <row r="112" spans="1:20" s="380" customFormat="1">
      <c r="A112" s="2">
        <v>107</v>
      </c>
      <c r="B112" s="2" t="s">
        <v>111</v>
      </c>
      <c r="C112" s="2" t="s">
        <v>1199</v>
      </c>
      <c r="D112" s="2">
        <v>77</v>
      </c>
      <c r="E112" s="2" t="s">
        <v>1459</v>
      </c>
      <c r="F112" s="2" t="s">
        <v>1460</v>
      </c>
      <c r="G112" s="2">
        <v>1992</v>
      </c>
      <c r="H112" s="2">
        <v>0</v>
      </c>
      <c r="I112" s="2">
        <v>76.95</v>
      </c>
      <c r="J112" s="2">
        <v>110</v>
      </c>
      <c r="K112" s="2">
        <v>115</v>
      </c>
      <c r="L112" s="2">
        <v>-120</v>
      </c>
      <c r="M112" s="2">
        <v>115</v>
      </c>
      <c r="N112" s="2">
        <v>147</v>
      </c>
      <c r="O112" s="2">
        <v>154</v>
      </c>
      <c r="P112" s="2">
        <v>-160</v>
      </c>
      <c r="Q112" s="2">
        <v>154</v>
      </c>
      <c r="R112" s="2">
        <v>269</v>
      </c>
      <c r="S112" s="2">
        <v>2</v>
      </c>
      <c r="T112" s="390">
        <v>338.88</v>
      </c>
    </row>
    <row r="113" spans="1:20" s="380" customFormat="1" ht="16.5">
      <c r="A113" s="2">
        <v>108</v>
      </c>
      <c r="B113" s="2" t="s">
        <v>111</v>
      </c>
      <c r="C113" s="2" t="s">
        <v>1199</v>
      </c>
      <c r="D113" s="2">
        <v>77</v>
      </c>
      <c r="E113" s="2" t="s">
        <v>1461</v>
      </c>
      <c r="F113" s="2" t="s">
        <v>1462</v>
      </c>
      <c r="G113" s="2">
        <v>1982</v>
      </c>
      <c r="H113" s="2" t="s">
        <v>1463</v>
      </c>
      <c r="I113" s="2">
        <v>71.3</v>
      </c>
      <c r="J113" s="2">
        <v>82</v>
      </c>
      <c r="K113" s="2">
        <v>87</v>
      </c>
      <c r="L113" s="2">
        <v>-91</v>
      </c>
      <c r="M113" s="2">
        <v>87</v>
      </c>
      <c r="N113" s="2">
        <v>107</v>
      </c>
      <c r="O113" s="2">
        <v>-110</v>
      </c>
      <c r="P113" s="2">
        <v>-110</v>
      </c>
      <c r="Q113" s="2">
        <v>107</v>
      </c>
      <c r="R113" s="2">
        <v>194</v>
      </c>
      <c r="S113" s="391"/>
      <c r="T113" s="390">
        <v>255.66</v>
      </c>
    </row>
    <row r="114" spans="1:20" s="380" customFormat="1" ht="16.5">
      <c r="A114" s="2">
        <v>109</v>
      </c>
      <c r="B114" s="2" t="s">
        <v>111</v>
      </c>
      <c r="C114" s="2" t="s">
        <v>1199</v>
      </c>
      <c r="D114" s="2">
        <v>77</v>
      </c>
      <c r="E114" s="2" t="s">
        <v>1464</v>
      </c>
      <c r="F114" s="2" t="s">
        <v>1465</v>
      </c>
      <c r="G114" s="2">
        <v>1985</v>
      </c>
      <c r="H114" s="2" t="s">
        <v>1361</v>
      </c>
      <c r="I114" s="2">
        <v>76.400000000000006</v>
      </c>
      <c r="J114" s="2">
        <v>-75</v>
      </c>
      <c r="K114" s="2">
        <v>75</v>
      </c>
      <c r="L114" s="2">
        <v>80</v>
      </c>
      <c r="M114" s="2">
        <v>80</v>
      </c>
      <c r="N114" s="2">
        <v>105</v>
      </c>
      <c r="O114" s="2">
        <v>-110</v>
      </c>
      <c r="P114" s="2">
        <v>-112</v>
      </c>
      <c r="Q114" s="2">
        <v>105</v>
      </c>
      <c r="R114" s="2">
        <v>185</v>
      </c>
      <c r="S114" s="391"/>
      <c r="T114" s="390">
        <v>101.19</v>
      </c>
    </row>
    <row r="115" spans="1:20" s="380" customFormat="1">
      <c r="A115" s="2">
        <v>111</v>
      </c>
      <c r="B115" s="2" t="s">
        <v>111</v>
      </c>
      <c r="C115" s="2" t="s">
        <v>1199</v>
      </c>
      <c r="D115" s="2">
        <v>77</v>
      </c>
      <c r="E115" s="2" t="s">
        <v>1466</v>
      </c>
      <c r="F115" s="2" t="s">
        <v>1314</v>
      </c>
      <c r="G115" s="2">
        <v>1984</v>
      </c>
      <c r="H115" s="2" t="s">
        <v>1315</v>
      </c>
      <c r="I115" s="2">
        <v>75.599999999999994</v>
      </c>
      <c r="J115" s="2">
        <v>125</v>
      </c>
      <c r="K115" s="2">
        <v>130</v>
      </c>
      <c r="L115" s="2">
        <v>135</v>
      </c>
      <c r="M115" s="2">
        <v>135</v>
      </c>
      <c r="N115" s="2">
        <v>155</v>
      </c>
      <c r="O115" s="2">
        <v>160</v>
      </c>
      <c r="P115" s="2">
        <v>-166</v>
      </c>
      <c r="Q115" s="2">
        <v>160</v>
      </c>
      <c r="R115" s="2">
        <v>295</v>
      </c>
      <c r="S115" s="2">
        <v>1</v>
      </c>
      <c r="T115" s="390">
        <v>314.02</v>
      </c>
    </row>
    <row r="116" spans="1:20" s="380" customFormat="1" ht="16.5">
      <c r="A116" s="2">
        <v>111</v>
      </c>
      <c r="B116" s="2" t="s">
        <v>111</v>
      </c>
      <c r="C116" s="2" t="s">
        <v>1199</v>
      </c>
      <c r="D116" s="2">
        <v>77</v>
      </c>
      <c r="E116" s="2" t="s">
        <v>1467</v>
      </c>
      <c r="F116" s="2" t="s">
        <v>1468</v>
      </c>
      <c r="G116" s="2">
        <v>1994</v>
      </c>
      <c r="H116" s="2">
        <v>0</v>
      </c>
      <c r="I116" s="2">
        <v>75.8</v>
      </c>
      <c r="J116" s="2">
        <v>95</v>
      </c>
      <c r="K116" s="2">
        <v>-100</v>
      </c>
      <c r="L116" s="2">
        <v>-100</v>
      </c>
      <c r="M116" s="2">
        <v>95</v>
      </c>
      <c r="N116" s="2">
        <v>110</v>
      </c>
      <c r="O116" s="2">
        <v>-115</v>
      </c>
      <c r="P116" s="2">
        <v>-115</v>
      </c>
      <c r="Q116" s="2">
        <v>110</v>
      </c>
      <c r="R116" s="2">
        <v>205</v>
      </c>
      <c r="S116" s="391"/>
      <c r="T116" s="390">
        <v>260.48</v>
      </c>
    </row>
    <row r="117" spans="1:20" s="380" customFormat="1" ht="16.5">
      <c r="A117" s="2">
        <v>112</v>
      </c>
      <c r="B117" s="2" t="s">
        <v>111</v>
      </c>
      <c r="C117" s="2" t="s">
        <v>1199</v>
      </c>
      <c r="D117" s="2">
        <v>77</v>
      </c>
      <c r="E117" s="2" t="s">
        <v>1469</v>
      </c>
      <c r="F117" s="2" t="s">
        <v>1470</v>
      </c>
      <c r="G117" s="2">
        <v>1989</v>
      </c>
      <c r="H117" s="2" t="s">
        <v>1471</v>
      </c>
      <c r="I117" s="2">
        <v>75.7</v>
      </c>
      <c r="J117" s="2">
        <v>95</v>
      </c>
      <c r="K117" s="2">
        <v>100</v>
      </c>
      <c r="L117" s="2">
        <v>-103</v>
      </c>
      <c r="M117" s="2">
        <v>100</v>
      </c>
      <c r="N117" s="2">
        <v>-120</v>
      </c>
      <c r="O117" s="2">
        <v>-120</v>
      </c>
      <c r="P117" s="2">
        <v>-120</v>
      </c>
      <c r="Q117" s="2">
        <v>0</v>
      </c>
      <c r="R117" s="2">
        <v>100</v>
      </c>
      <c r="S117" s="391"/>
      <c r="T117" s="390">
        <v>127.16</v>
      </c>
    </row>
    <row r="118" spans="1:20" s="380" customFormat="1" ht="16.5">
      <c r="A118" s="2">
        <v>114</v>
      </c>
      <c r="B118" s="2" t="s">
        <v>111</v>
      </c>
      <c r="C118" s="2" t="s">
        <v>1199</v>
      </c>
      <c r="D118" s="2">
        <v>77</v>
      </c>
      <c r="E118" s="2" t="s">
        <v>1331</v>
      </c>
      <c r="F118" s="2" t="s">
        <v>1472</v>
      </c>
      <c r="G118" s="2">
        <v>1987</v>
      </c>
      <c r="H118" s="2" t="s">
        <v>1473</v>
      </c>
      <c r="I118" s="2">
        <v>74.099999999999994</v>
      </c>
      <c r="J118" s="2">
        <v>85</v>
      </c>
      <c r="K118" s="2">
        <v>88</v>
      </c>
      <c r="L118" s="2">
        <v>91</v>
      </c>
      <c r="M118" s="2">
        <v>91</v>
      </c>
      <c r="N118" s="2">
        <v>105</v>
      </c>
      <c r="O118" s="2">
        <v>108</v>
      </c>
      <c r="P118" s="2">
        <v>110</v>
      </c>
      <c r="Q118" s="2">
        <v>110</v>
      </c>
      <c r="R118" s="2">
        <v>201</v>
      </c>
      <c r="S118" s="391"/>
      <c r="T118" s="390">
        <v>258.79000000000002</v>
      </c>
    </row>
    <row r="119" spans="1:20" s="380" customFormat="1" ht="16.5">
      <c r="A119" s="2">
        <v>115</v>
      </c>
      <c r="B119" s="2" t="s">
        <v>111</v>
      </c>
      <c r="C119" s="2" t="s">
        <v>1199</v>
      </c>
      <c r="D119" s="2">
        <v>77</v>
      </c>
      <c r="E119" s="2" t="s">
        <v>1474</v>
      </c>
      <c r="F119" s="2" t="s">
        <v>1475</v>
      </c>
      <c r="G119" s="2">
        <v>1990</v>
      </c>
      <c r="H119" s="2" t="s">
        <v>1476</v>
      </c>
      <c r="I119" s="2">
        <v>73.2</v>
      </c>
      <c r="J119" s="2">
        <v>90</v>
      </c>
      <c r="K119" s="2">
        <v>95</v>
      </c>
      <c r="L119" s="2">
        <v>-101</v>
      </c>
      <c r="M119" s="2">
        <v>95</v>
      </c>
      <c r="N119" s="2">
        <v>112</v>
      </c>
      <c r="O119" s="2">
        <v>118</v>
      </c>
      <c r="P119" s="2">
        <v>123</v>
      </c>
      <c r="Q119" s="2">
        <v>123</v>
      </c>
      <c r="R119" s="2">
        <v>218</v>
      </c>
      <c r="S119" s="391"/>
      <c r="T119" s="390">
        <v>282.73</v>
      </c>
    </row>
    <row r="120" spans="1:20" s="380" customFormat="1" ht="16.5">
      <c r="A120" s="2">
        <v>117</v>
      </c>
      <c r="B120" s="2" t="s">
        <v>111</v>
      </c>
      <c r="C120" s="2" t="s">
        <v>1199</v>
      </c>
      <c r="D120" s="2">
        <v>77</v>
      </c>
      <c r="E120" s="2" t="s">
        <v>1477</v>
      </c>
      <c r="F120" s="2" t="s">
        <v>1478</v>
      </c>
      <c r="G120" s="2">
        <v>1987</v>
      </c>
      <c r="H120" s="2">
        <v>0</v>
      </c>
      <c r="I120" s="2">
        <v>75.650000000000006</v>
      </c>
      <c r="J120" s="2">
        <v>-108</v>
      </c>
      <c r="K120" s="2">
        <v>-108</v>
      </c>
      <c r="L120" s="2">
        <v>108</v>
      </c>
      <c r="M120" s="2">
        <v>108</v>
      </c>
      <c r="N120" s="2">
        <v>-130</v>
      </c>
      <c r="O120" s="2">
        <v>130</v>
      </c>
      <c r="P120" s="2">
        <v>-137</v>
      </c>
      <c r="Q120" s="2">
        <v>130</v>
      </c>
      <c r="R120" s="2">
        <v>238</v>
      </c>
      <c r="S120" s="391"/>
      <c r="T120" s="390">
        <v>302.75</v>
      </c>
    </row>
    <row r="121" spans="1:20" s="380" customFormat="1" ht="16.5">
      <c r="A121" s="2">
        <v>118</v>
      </c>
      <c r="B121" s="2" t="s">
        <v>111</v>
      </c>
      <c r="C121" s="2" t="s">
        <v>1199</v>
      </c>
      <c r="D121" s="2">
        <v>77</v>
      </c>
      <c r="E121" s="2" t="s">
        <v>1479</v>
      </c>
      <c r="F121" s="2" t="s">
        <v>1480</v>
      </c>
      <c r="G121" s="2">
        <v>1991</v>
      </c>
      <c r="H121" s="2" t="s">
        <v>1481</v>
      </c>
      <c r="I121" s="2">
        <v>76.8</v>
      </c>
      <c r="J121" s="2">
        <v>-116</v>
      </c>
      <c r="K121" s="2">
        <v>-116</v>
      </c>
      <c r="L121" s="2">
        <v>-116</v>
      </c>
      <c r="M121" s="2">
        <v>0</v>
      </c>
      <c r="N121" s="2">
        <v>130</v>
      </c>
      <c r="O121" s="391"/>
      <c r="P121" s="391"/>
      <c r="Q121" s="2">
        <v>130</v>
      </c>
      <c r="R121" s="2">
        <v>130</v>
      </c>
      <c r="S121" s="391"/>
      <c r="T121" s="390">
        <v>0</v>
      </c>
    </row>
    <row r="122" spans="1:20" s="380" customFormat="1" ht="16.5">
      <c r="A122" s="2">
        <v>119</v>
      </c>
      <c r="B122" s="2" t="s">
        <v>111</v>
      </c>
      <c r="C122" s="2" t="s">
        <v>1199</v>
      </c>
      <c r="D122" s="2">
        <v>85</v>
      </c>
      <c r="E122" s="2" t="s">
        <v>1482</v>
      </c>
      <c r="F122" s="2" t="s">
        <v>1483</v>
      </c>
      <c r="G122" s="2">
        <v>1987</v>
      </c>
      <c r="H122" s="2" t="s">
        <v>1484</v>
      </c>
      <c r="I122" s="2">
        <v>84.45</v>
      </c>
      <c r="J122" s="2">
        <v>-115</v>
      </c>
      <c r="K122" s="2">
        <v>118</v>
      </c>
      <c r="L122" s="2">
        <v>121</v>
      </c>
      <c r="M122" s="2">
        <v>121</v>
      </c>
      <c r="N122" s="2">
        <v>145</v>
      </c>
      <c r="O122" s="2">
        <v>148</v>
      </c>
      <c r="P122" s="2">
        <v>-152</v>
      </c>
      <c r="Q122" s="2">
        <v>148</v>
      </c>
      <c r="R122" s="2">
        <v>269</v>
      </c>
      <c r="S122" s="391"/>
      <c r="T122" s="390">
        <v>322.51</v>
      </c>
    </row>
    <row r="123" spans="1:20" s="380" customFormat="1" ht="16.5">
      <c r="A123" s="2">
        <v>121</v>
      </c>
      <c r="B123" s="2" t="s">
        <v>111</v>
      </c>
      <c r="C123" s="2" t="s">
        <v>1199</v>
      </c>
      <c r="D123" s="2">
        <v>85</v>
      </c>
      <c r="E123" s="2" t="s">
        <v>1485</v>
      </c>
      <c r="F123" s="2" t="s">
        <v>1486</v>
      </c>
      <c r="G123" s="2">
        <v>1989</v>
      </c>
      <c r="H123" s="2" t="s">
        <v>1487</v>
      </c>
      <c r="I123" s="2">
        <v>83.5</v>
      </c>
      <c r="J123" s="2">
        <v>-80</v>
      </c>
      <c r="K123" s="2">
        <v>-80</v>
      </c>
      <c r="L123" s="2">
        <v>-80</v>
      </c>
      <c r="M123" s="2">
        <v>0</v>
      </c>
      <c r="N123" s="2">
        <v>113</v>
      </c>
      <c r="O123" s="2">
        <v>115</v>
      </c>
      <c r="P123" s="2">
        <v>-118</v>
      </c>
      <c r="Q123" s="2">
        <v>115</v>
      </c>
      <c r="R123" s="2">
        <v>115</v>
      </c>
      <c r="S123" s="391"/>
      <c r="T123" s="390">
        <v>138.66</v>
      </c>
    </row>
    <row r="124" spans="1:20" s="380" customFormat="1" ht="16.5">
      <c r="A124" s="2">
        <v>122</v>
      </c>
      <c r="B124" s="2" t="s">
        <v>111</v>
      </c>
      <c r="C124" s="2" t="s">
        <v>1199</v>
      </c>
      <c r="D124" s="2">
        <v>85</v>
      </c>
      <c r="E124" s="2" t="s">
        <v>1488</v>
      </c>
      <c r="F124" s="2" t="s">
        <v>1489</v>
      </c>
      <c r="G124" s="2">
        <v>1984</v>
      </c>
      <c r="H124" s="2" t="s">
        <v>1490</v>
      </c>
      <c r="I124" s="2">
        <v>80.8</v>
      </c>
      <c r="J124" s="2">
        <v>85</v>
      </c>
      <c r="K124" s="2">
        <v>90</v>
      </c>
      <c r="L124" s="2">
        <v>95</v>
      </c>
      <c r="M124" s="2">
        <v>95</v>
      </c>
      <c r="N124" s="2">
        <v>110</v>
      </c>
      <c r="O124" s="2">
        <v>115</v>
      </c>
      <c r="P124" s="2">
        <v>120</v>
      </c>
      <c r="Q124" s="2">
        <v>120</v>
      </c>
      <c r="R124" s="2">
        <v>215</v>
      </c>
      <c r="S124" s="391"/>
      <c r="T124" s="390">
        <v>263.7</v>
      </c>
    </row>
    <row r="125" spans="1:20" s="380" customFormat="1" ht="16.5">
      <c r="A125" s="2">
        <v>124</v>
      </c>
      <c r="B125" s="2" t="s">
        <v>111</v>
      </c>
      <c r="C125" s="2" t="s">
        <v>1199</v>
      </c>
      <c r="D125" s="2">
        <v>85</v>
      </c>
      <c r="E125" s="2" t="s">
        <v>1491</v>
      </c>
      <c r="F125" s="2" t="s">
        <v>1492</v>
      </c>
      <c r="G125" s="2">
        <v>1988</v>
      </c>
      <c r="H125" s="2" t="s">
        <v>1259</v>
      </c>
      <c r="I125" s="2">
        <v>83.7</v>
      </c>
      <c r="J125" s="2">
        <v>88</v>
      </c>
      <c r="K125" s="2">
        <v>91</v>
      </c>
      <c r="L125" s="2">
        <v>-95</v>
      </c>
      <c r="M125" s="2">
        <v>91</v>
      </c>
      <c r="N125" s="2">
        <v>108</v>
      </c>
      <c r="O125" s="2">
        <v>112</v>
      </c>
      <c r="P125" s="2">
        <v>115</v>
      </c>
      <c r="Q125" s="2">
        <v>115</v>
      </c>
      <c r="R125" s="2">
        <v>206</v>
      </c>
      <c r="S125" s="391"/>
      <c r="T125" s="390">
        <v>248.09</v>
      </c>
    </row>
    <row r="126" spans="1:20" s="380" customFormat="1" ht="16.5">
      <c r="A126" s="2">
        <v>125</v>
      </c>
      <c r="B126" s="2" t="s">
        <v>111</v>
      </c>
      <c r="C126" s="2" t="s">
        <v>1199</v>
      </c>
      <c r="D126" s="2">
        <v>85</v>
      </c>
      <c r="E126" s="2" t="s">
        <v>1493</v>
      </c>
      <c r="F126" s="2" t="s">
        <v>1494</v>
      </c>
      <c r="G126" s="2">
        <v>1992</v>
      </c>
      <c r="H126" s="2" t="s">
        <v>1495</v>
      </c>
      <c r="I126" s="2">
        <v>80.45</v>
      </c>
      <c r="J126" s="2">
        <v>-100</v>
      </c>
      <c r="K126" s="2">
        <v>-100</v>
      </c>
      <c r="L126" s="2">
        <v>100</v>
      </c>
      <c r="M126" s="2">
        <v>100</v>
      </c>
      <c r="N126" s="2">
        <v>118</v>
      </c>
      <c r="O126" s="2">
        <v>125</v>
      </c>
      <c r="P126" s="2">
        <v>127</v>
      </c>
      <c r="Q126" s="2">
        <v>127</v>
      </c>
      <c r="R126" s="2">
        <v>227</v>
      </c>
      <c r="S126" s="391"/>
      <c r="T126" s="390">
        <v>279.07</v>
      </c>
    </row>
    <row r="127" spans="1:20" s="380" customFormat="1" ht="16.5">
      <c r="A127" s="2">
        <v>128</v>
      </c>
      <c r="B127" s="2" t="s">
        <v>111</v>
      </c>
      <c r="C127" s="2" t="s">
        <v>1199</v>
      </c>
      <c r="D127" s="2">
        <v>85</v>
      </c>
      <c r="E127" s="2" t="s">
        <v>1496</v>
      </c>
      <c r="F127" s="2" t="s">
        <v>1497</v>
      </c>
      <c r="G127" s="2">
        <v>1990</v>
      </c>
      <c r="H127" s="2" t="s">
        <v>1498</v>
      </c>
      <c r="I127" s="2">
        <v>84.4</v>
      </c>
      <c r="J127" s="2">
        <v>-90</v>
      </c>
      <c r="K127" s="2">
        <v>92</v>
      </c>
      <c r="L127" s="2">
        <v>-95</v>
      </c>
      <c r="M127" s="2">
        <v>92</v>
      </c>
      <c r="N127" s="2">
        <v>117</v>
      </c>
      <c r="O127" s="2">
        <v>-120</v>
      </c>
      <c r="P127" s="2">
        <v>-120</v>
      </c>
      <c r="Q127" s="2">
        <v>117</v>
      </c>
      <c r="R127" s="2">
        <v>209</v>
      </c>
      <c r="S127" s="391"/>
      <c r="T127" s="390">
        <v>250.65</v>
      </c>
    </row>
    <row r="128" spans="1:20" s="380" customFormat="1" ht="16.5">
      <c r="A128" s="2">
        <v>129</v>
      </c>
      <c r="B128" s="2" t="s">
        <v>111</v>
      </c>
      <c r="C128" s="2" t="s">
        <v>1199</v>
      </c>
      <c r="D128" s="2">
        <v>85</v>
      </c>
      <c r="E128" s="2" t="s">
        <v>1397</v>
      </c>
      <c r="F128" s="2" t="s">
        <v>1499</v>
      </c>
      <c r="G128" s="2">
        <v>1981</v>
      </c>
      <c r="H128" s="2" t="s">
        <v>1353</v>
      </c>
      <c r="I128" s="2">
        <v>84.25</v>
      </c>
      <c r="J128" s="2">
        <v>-122</v>
      </c>
      <c r="K128" s="2">
        <v>124</v>
      </c>
      <c r="L128" s="2">
        <v>-128</v>
      </c>
      <c r="M128" s="2">
        <v>124</v>
      </c>
      <c r="N128" s="2">
        <v>-146</v>
      </c>
      <c r="O128" s="2">
        <v>147</v>
      </c>
      <c r="P128" s="2">
        <v>-152</v>
      </c>
      <c r="Q128" s="2">
        <v>147</v>
      </c>
      <c r="R128" s="2">
        <v>271</v>
      </c>
      <c r="S128" s="391"/>
      <c r="T128" s="390">
        <v>325.29000000000002</v>
      </c>
    </row>
    <row r="129" spans="1:20" s="380" customFormat="1" ht="16.5">
      <c r="A129" s="2">
        <v>130</v>
      </c>
      <c r="B129" s="2" t="s">
        <v>111</v>
      </c>
      <c r="C129" s="2" t="s">
        <v>1199</v>
      </c>
      <c r="D129" s="2">
        <v>85</v>
      </c>
      <c r="E129" s="2" t="s">
        <v>1457</v>
      </c>
      <c r="F129" s="2" t="s">
        <v>1500</v>
      </c>
      <c r="G129" s="2">
        <v>1987</v>
      </c>
      <c r="H129" s="2" t="s">
        <v>1501</v>
      </c>
      <c r="I129" s="2">
        <v>83.25</v>
      </c>
      <c r="J129" s="2">
        <v>-85</v>
      </c>
      <c r="K129" s="2">
        <v>85</v>
      </c>
      <c r="L129" s="2">
        <v>87</v>
      </c>
      <c r="M129" s="2">
        <v>87</v>
      </c>
      <c r="N129" s="2">
        <v>107</v>
      </c>
      <c r="O129" s="2">
        <v>110</v>
      </c>
      <c r="P129" s="2">
        <v>113</v>
      </c>
      <c r="Q129" s="2">
        <v>113</v>
      </c>
      <c r="R129" s="2">
        <v>200</v>
      </c>
      <c r="S129" s="391"/>
      <c r="T129" s="390">
        <v>241.52</v>
      </c>
    </row>
    <row r="130" spans="1:20" s="380" customFormat="1" ht="16.5">
      <c r="A130" s="2">
        <v>131</v>
      </c>
      <c r="B130" s="2" t="s">
        <v>111</v>
      </c>
      <c r="C130" s="2" t="s">
        <v>1199</v>
      </c>
      <c r="D130" s="2">
        <v>85</v>
      </c>
      <c r="E130" s="2" t="s">
        <v>1502</v>
      </c>
      <c r="F130" s="2" t="s">
        <v>1503</v>
      </c>
      <c r="G130" s="2">
        <v>1986</v>
      </c>
      <c r="H130" s="2" t="s">
        <v>1259</v>
      </c>
      <c r="I130" s="2">
        <v>79.55</v>
      </c>
      <c r="J130" s="2">
        <v>85</v>
      </c>
      <c r="K130" s="2">
        <v>-88</v>
      </c>
      <c r="L130" s="2">
        <v>88</v>
      </c>
      <c r="M130" s="2">
        <v>88</v>
      </c>
      <c r="N130" s="2">
        <v>107</v>
      </c>
      <c r="O130" s="2">
        <v>-112</v>
      </c>
      <c r="P130" s="2">
        <v>-112</v>
      </c>
      <c r="Q130" s="2">
        <v>107</v>
      </c>
      <c r="R130" s="2">
        <v>195</v>
      </c>
      <c r="S130" s="391"/>
      <c r="T130" s="390">
        <v>241.18</v>
      </c>
    </row>
    <row r="131" spans="1:20" s="380" customFormat="1" ht="16.5">
      <c r="A131" s="2">
        <v>132</v>
      </c>
      <c r="B131" s="2" t="s">
        <v>111</v>
      </c>
      <c r="C131" s="2" t="s">
        <v>1199</v>
      </c>
      <c r="D131" s="2">
        <v>85</v>
      </c>
      <c r="E131" s="2" t="s">
        <v>1504</v>
      </c>
      <c r="F131" s="2" t="s">
        <v>1505</v>
      </c>
      <c r="G131" s="2">
        <v>1992</v>
      </c>
      <c r="H131" s="2" t="s">
        <v>1301</v>
      </c>
      <c r="I131" s="2">
        <v>82.15</v>
      </c>
      <c r="J131" s="2">
        <v>-80</v>
      </c>
      <c r="K131" s="2">
        <v>80</v>
      </c>
      <c r="L131" s="2">
        <v>-85</v>
      </c>
      <c r="M131" s="2">
        <v>80</v>
      </c>
      <c r="N131" s="2">
        <v>-115</v>
      </c>
      <c r="O131" s="2">
        <v>-115</v>
      </c>
      <c r="P131" s="2">
        <v>-115</v>
      </c>
      <c r="Q131" s="2">
        <v>0</v>
      </c>
      <c r="R131" s="2">
        <v>80</v>
      </c>
      <c r="S131" s="391"/>
      <c r="T131" s="390">
        <v>97.27</v>
      </c>
    </row>
    <row r="132" spans="1:20" s="380" customFormat="1" ht="16.5">
      <c r="A132" s="2">
        <v>133</v>
      </c>
      <c r="B132" s="2" t="s">
        <v>111</v>
      </c>
      <c r="C132" s="2" t="s">
        <v>1199</v>
      </c>
      <c r="D132" s="2">
        <v>85</v>
      </c>
      <c r="E132" s="2" t="s">
        <v>1506</v>
      </c>
      <c r="F132" s="2" t="s">
        <v>1507</v>
      </c>
      <c r="G132" s="2">
        <v>1989</v>
      </c>
      <c r="H132" s="2" t="s">
        <v>1508</v>
      </c>
      <c r="I132" s="2">
        <v>84.15</v>
      </c>
      <c r="J132" s="2">
        <v>120</v>
      </c>
      <c r="K132" s="2">
        <v>123</v>
      </c>
      <c r="L132" s="2">
        <v>126</v>
      </c>
      <c r="M132" s="2">
        <v>126</v>
      </c>
      <c r="N132" s="2">
        <v>140</v>
      </c>
      <c r="O132" s="2">
        <v>143</v>
      </c>
      <c r="P132" s="2">
        <v>-146</v>
      </c>
      <c r="Q132" s="2">
        <v>143</v>
      </c>
      <c r="R132" s="2">
        <v>269</v>
      </c>
      <c r="S132" s="391"/>
      <c r="T132" s="390">
        <v>323.08</v>
      </c>
    </row>
    <row r="133" spans="1:20" s="380" customFormat="1" ht="16.5">
      <c r="A133" s="2">
        <v>134</v>
      </c>
      <c r="B133" s="2" t="s">
        <v>111</v>
      </c>
      <c r="C133" s="2" t="s">
        <v>1199</v>
      </c>
      <c r="D133" s="2">
        <v>85</v>
      </c>
      <c r="E133" s="2" t="s">
        <v>759</v>
      </c>
      <c r="F133" s="2" t="s">
        <v>1509</v>
      </c>
      <c r="G133" s="2">
        <v>1984</v>
      </c>
      <c r="H133" s="2" t="s">
        <v>1332</v>
      </c>
      <c r="I133" s="2">
        <v>82.85</v>
      </c>
      <c r="J133" s="2">
        <v>-95</v>
      </c>
      <c r="K133" s="2">
        <v>-95</v>
      </c>
      <c r="L133" s="2">
        <v>95</v>
      </c>
      <c r="M133" s="2">
        <v>95</v>
      </c>
      <c r="N133" s="2">
        <v>130</v>
      </c>
      <c r="O133" s="2">
        <v>132</v>
      </c>
      <c r="P133" s="2">
        <v>-136</v>
      </c>
      <c r="Q133" s="2">
        <v>132</v>
      </c>
      <c r="R133" s="2">
        <v>227</v>
      </c>
      <c r="S133" s="391"/>
      <c r="T133" s="390">
        <v>274.8</v>
      </c>
    </row>
    <row r="134" spans="1:20" s="380" customFormat="1" ht="16.5">
      <c r="A134" s="2">
        <v>135</v>
      </c>
      <c r="B134" s="2" t="s">
        <v>111</v>
      </c>
      <c r="C134" s="2" t="s">
        <v>1199</v>
      </c>
      <c r="D134" s="2">
        <v>85</v>
      </c>
      <c r="E134" s="2" t="s">
        <v>759</v>
      </c>
      <c r="F134" s="2" t="s">
        <v>1510</v>
      </c>
      <c r="G134" s="2">
        <v>1984</v>
      </c>
      <c r="H134" s="2" t="s">
        <v>1511</v>
      </c>
      <c r="I134" s="2">
        <v>80.3</v>
      </c>
      <c r="J134" s="2">
        <v>-100</v>
      </c>
      <c r="K134" s="2">
        <v>100</v>
      </c>
      <c r="L134" s="2">
        <v>-105</v>
      </c>
      <c r="M134" s="2">
        <v>100</v>
      </c>
      <c r="N134" s="2">
        <v>-120</v>
      </c>
      <c r="O134" s="2">
        <v>-120</v>
      </c>
      <c r="P134" s="2">
        <v>-120</v>
      </c>
      <c r="Q134" s="2">
        <v>0</v>
      </c>
      <c r="R134" s="2">
        <v>100</v>
      </c>
      <c r="S134" s="391"/>
      <c r="T134" s="390">
        <v>123.06</v>
      </c>
    </row>
    <row r="135" spans="1:20" s="380" customFormat="1" ht="16.5">
      <c r="A135" s="2">
        <v>136</v>
      </c>
      <c r="B135" s="2" t="s">
        <v>111</v>
      </c>
      <c r="C135" s="2" t="s">
        <v>1199</v>
      </c>
      <c r="D135" s="2">
        <v>85</v>
      </c>
      <c r="E135" s="2" t="s">
        <v>1512</v>
      </c>
      <c r="F135" s="2" t="s">
        <v>1513</v>
      </c>
      <c r="G135" s="2">
        <v>1989</v>
      </c>
      <c r="H135" s="2" t="s">
        <v>1514</v>
      </c>
      <c r="I135" s="2">
        <v>83.65</v>
      </c>
      <c r="J135" s="2">
        <v>65</v>
      </c>
      <c r="K135" s="2">
        <v>-70</v>
      </c>
      <c r="L135" s="2">
        <v>70</v>
      </c>
      <c r="M135" s="2">
        <v>70</v>
      </c>
      <c r="N135" s="2">
        <v>-90</v>
      </c>
      <c r="O135" s="2">
        <v>90</v>
      </c>
      <c r="P135" s="2">
        <v>-100</v>
      </c>
      <c r="Q135" s="2">
        <v>90</v>
      </c>
      <c r="R135" s="2">
        <v>160</v>
      </c>
      <c r="S135" s="391"/>
      <c r="T135" s="390">
        <v>192.75</v>
      </c>
    </row>
    <row r="136" spans="1:20" s="380" customFormat="1" ht="16.5">
      <c r="A136" s="2">
        <v>137</v>
      </c>
      <c r="B136" s="2" t="s">
        <v>111</v>
      </c>
      <c r="C136" s="2" t="s">
        <v>1199</v>
      </c>
      <c r="D136" s="2">
        <v>85</v>
      </c>
      <c r="E136" s="2" t="s">
        <v>1515</v>
      </c>
      <c r="F136" s="2" t="s">
        <v>1516</v>
      </c>
      <c r="G136" s="2">
        <v>1987</v>
      </c>
      <c r="H136" s="2">
        <v>0</v>
      </c>
      <c r="I136" s="2">
        <v>84</v>
      </c>
      <c r="J136" s="2">
        <v>101</v>
      </c>
      <c r="K136" s="2">
        <v>106</v>
      </c>
      <c r="L136" s="2">
        <v>-111</v>
      </c>
      <c r="M136" s="2">
        <v>106</v>
      </c>
      <c r="N136" s="2">
        <v>125</v>
      </c>
      <c r="O136" s="2">
        <v>130</v>
      </c>
      <c r="P136" s="2">
        <v>-137</v>
      </c>
      <c r="Q136" s="2">
        <v>130</v>
      </c>
      <c r="R136" s="2">
        <v>236</v>
      </c>
      <c r="S136" s="391"/>
      <c r="T136" s="390">
        <v>283.7</v>
      </c>
    </row>
    <row r="137" spans="1:20" s="380" customFormat="1" ht="16.5">
      <c r="A137" s="2">
        <v>140</v>
      </c>
      <c r="B137" s="2" t="s">
        <v>111</v>
      </c>
      <c r="C137" s="2" t="s">
        <v>1199</v>
      </c>
      <c r="D137" s="2">
        <v>85</v>
      </c>
      <c r="E137" s="2" t="s">
        <v>1517</v>
      </c>
      <c r="F137" s="2" t="s">
        <v>1518</v>
      </c>
      <c r="G137" s="2">
        <v>1988</v>
      </c>
      <c r="H137" s="2">
        <v>0</v>
      </c>
      <c r="I137" s="2">
        <v>78.95</v>
      </c>
      <c r="J137" s="2">
        <v>80</v>
      </c>
      <c r="K137" s="2">
        <v>84</v>
      </c>
      <c r="L137" s="2">
        <v>-88</v>
      </c>
      <c r="M137" s="2">
        <v>84</v>
      </c>
      <c r="N137" s="2">
        <v>102</v>
      </c>
      <c r="O137" s="2">
        <v>106</v>
      </c>
      <c r="P137" s="2">
        <v>-110</v>
      </c>
      <c r="Q137" s="2">
        <v>106</v>
      </c>
      <c r="R137" s="2">
        <v>190</v>
      </c>
      <c r="S137" s="391"/>
      <c r="T137" s="390">
        <v>235.97</v>
      </c>
    </row>
    <row r="138" spans="1:20" s="380" customFormat="1" ht="16.5">
      <c r="A138" s="2">
        <v>141</v>
      </c>
      <c r="B138" s="2" t="s">
        <v>111</v>
      </c>
      <c r="C138" s="2" t="s">
        <v>1199</v>
      </c>
      <c r="D138" s="2">
        <v>85</v>
      </c>
      <c r="E138" s="2" t="s">
        <v>1519</v>
      </c>
      <c r="F138" s="2" t="s">
        <v>1520</v>
      </c>
      <c r="G138" s="2">
        <v>1981</v>
      </c>
      <c r="H138" s="2" t="s">
        <v>1521</v>
      </c>
      <c r="I138" s="2">
        <v>84</v>
      </c>
      <c r="J138" s="2">
        <v>122</v>
      </c>
      <c r="K138" s="2">
        <v>-127</v>
      </c>
      <c r="L138" s="2">
        <v>-127</v>
      </c>
      <c r="M138" s="2">
        <v>122</v>
      </c>
      <c r="N138" s="2">
        <v>-150</v>
      </c>
      <c r="O138" s="2">
        <v>150</v>
      </c>
      <c r="P138" s="2">
        <v>-160</v>
      </c>
      <c r="Q138" s="2">
        <v>150</v>
      </c>
      <c r="R138" s="2">
        <v>272</v>
      </c>
      <c r="S138" s="391"/>
      <c r="T138" s="390">
        <v>326.98</v>
      </c>
    </row>
    <row r="139" spans="1:20" s="380" customFormat="1" ht="16.5">
      <c r="A139" s="2">
        <v>142</v>
      </c>
      <c r="B139" s="2" t="s">
        <v>111</v>
      </c>
      <c r="C139" s="2" t="s">
        <v>1199</v>
      </c>
      <c r="D139" s="2">
        <v>85</v>
      </c>
      <c r="E139" s="2" t="s">
        <v>1522</v>
      </c>
      <c r="F139" s="2" t="s">
        <v>1523</v>
      </c>
      <c r="G139" s="2">
        <v>1987</v>
      </c>
      <c r="H139" s="2">
        <v>0</v>
      </c>
      <c r="I139" s="2">
        <v>83.1</v>
      </c>
      <c r="J139" s="2">
        <v>-105</v>
      </c>
      <c r="K139" s="2">
        <v>105</v>
      </c>
      <c r="L139" s="2">
        <v>-110</v>
      </c>
      <c r="M139" s="2">
        <v>105</v>
      </c>
      <c r="N139" s="2">
        <v>120</v>
      </c>
      <c r="O139" s="2">
        <v>-125</v>
      </c>
      <c r="P139" s="2">
        <v>128</v>
      </c>
      <c r="Q139" s="2">
        <v>128</v>
      </c>
      <c r="R139" s="2">
        <v>233</v>
      </c>
      <c r="S139" s="391"/>
      <c r="T139" s="390">
        <v>281.63</v>
      </c>
    </row>
    <row r="140" spans="1:20" s="380" customFormat="1" ht="16.5">
      <c r="A140" s="2">
        <v>143</v>
      </c>
      <c r="B140" s="2" t="s">
        <v>111</v>
      </c>
      <c r="C140" s="2" t="s">
        <v>1199</v>
      </c>
      <c r="D140" s="2">
        <v>94</v>
      </c>
      <c r="E140" s="2" t="s">
        <v>1524</v>
      </c>
      <c r="F140" s="2" t="s">
        <v>1525</v>
      </c>
      <c r="G140" s="2">
        <v>1987</v>
      </c>
      <c r="H140" s="2" t="s">
        <v>1259</v>
      </c>
      <c r="I140" s="2">
        <v>87.9</v>
      </c>
      <c r="J140" s="2">
        <v>-80</v>
      </c>
      <c r="K140" s="2">
        <v>80</v>
      </c>
      <c r="L140" s="2">
        <v>83</v>
      </c>
      <c r="M140" s="2">
        <v>83</v>
      </c>
      <c r="N140" s="2">
        <v>-115</v>
      </c>
      <c r="O140" s="2">
        <v>120</v>
      </c>
      <c r="P140" s="2">
        <v>-125</v>
      </c>
      <c r="Q140" s="2">
        <v>120</v>
      </c>
      <c r="R140" s="2">
        <v>203</v>
      </c>
      <c r="S140" s="391"/>
      <c r="T140" s="390">
        <v>238.68</v>
      </c>
    </row>
    <row r="141" spans="1:20" s="380" customFormat="1">
      <c r="A141" s="2">
        <v>144</v>
      </c>
      <c r="B141" s="2" t="s">
        <v>260</v>
      </c>
      <c r="C141" s="2" t="s">
        <v>1199</v>
      </c>
      <c r="D141" s="2">
        <v>75</v>
      </c>
      <c r="E141" s="2" t="s">
        <v>1393</v>
      </c>
      <c r="F141" s="2" t="s">
        <v>1526</v>
      </c>
      <c r="G141" s="2">
        <v>1987</v>
      </c>
      <c r="H141" s="2" t="s">
        <v>1259</v>
      </c>
      <c r="I141" s="2">
        <v>73</v>
      </c>
      <c r="J141" s="2">
        <v>73</v>
      </c>
      <c r="K141" s="2">
        <v>-77</v>
      </c>
      <c r="L141" s="2">
        <v>80</v>
      </c>
      <c r="M141" s="2">
        <v>80</v>
      </c>
      <c r="N141" s="2">
        <v>90</v>
      </c>
      <c r="O141" s="2">
        <v>95</v>
      </c>
      <c r="P141" s="2">
        <v>96</v>
      </c>
      <c r="Q141" s="2">
        <v>96</v>
      </c>
      <c r="R141" s="2">
        <v>176</v>
      </c>
      <c r="S141" s="2">
        <v>2</v>
      </c>
      <c r="T141" s="390">
        <v>213.84</v>
      </c>
    </row>
    <row r="142" spans="1:20" s="380" customFormat="1" ht="16.5">
      <c r="A142" s="2">
        <v>144</v>
      </c>
      <c r="B142" s="2" t="s">
        <v>260</v>
      </c>
      <c r="C142" s="2" t="s">
        <v>1199</v>
      </c>
      <c r="D142" s="2">
        <v>75</v>
      </c>
      <c r="E142" s="2" t="s">
        <v>1527</v>
      </c>
      <c r="F142" s="2" t="s">
        <v>1528</v>
      </c>
      <c r="G142" s="2">
        <v>1988</v>
      </c>
      <c r="H142" s="2" t="s">
        <v>1259</v>
      </c>
      <c r="I142" s="2">
        <v>71</v>
      </c>
      <c r="J142" s="2">
        <v>40</v>
      </c>
      <c r="K142" s="2">
        <v>43</v>
      </c>
      <c r="L142" s="2">
        <v>45</v>
      </c>
      <c r="M142" s="2">
        <v>45</v>
      </c>
      <c r="N142" s="2">
        <v>58</v>
      </c>
      <c r="O142" s="2">
        <v>-62</v>
      </c>
      <c r="P142" s="2">
        <v>-64</v>
      </c>
      <c r="Q142" s="2">
        <v>58</v>
      </c>
      <c r="R142" s="2">
        <v>103</v>
      </c>
      <c r="S142" s="391"/>
      <c r="T142" s="390">
        <v>127.11</v>
      </c>
    </row>
    <row r="143" spans="1:20" s="380" customFormat="1">
      <c r="A143" s="2">
        <v>146</v>
      </c>
      <c r="B143" s="2" t="s">
        <v>260</v>
      </c>
      <c r="C143" s="2" t="s">
        <v>1199</v>
      </c>
      <c r="D143" s="2">
        <v>75</v>
      </c>
      <c r="E143" s="2" t="s">
        <v>1529</v>
      </c>
      <c r="F143" s="2" t="s">
        <v>1530</v>
      </c>
      <c r="G143" s="2">
        <v>1988</v>
      </c>
      <c r="H143" s="2" t="s">
        <v>1531</v>
      </c>
      <c r="I143" s="2">
        <v>71.099999999999994</v>
      </c>
      <c r="J143" s="2">
        <v>-43</v>
      </c>
      <c r="K143" s="2">
        <v>43</v>
      </c>
      <c r="L143" s="2">
        <v>-48</v>
      </c>
      <c r="M143" s="2">
        <v>43</v>
      </c>
      <c r="N143" s="2">
        <v>-57</v>
      </c>
      <c r="O143" s="2">
        <v>57</v>
      </c>
      <c r="P143" s="2">
        <v>-60</v>
      </c>
      <c r="Q143" s="2">
        <v>57</v>
      </c>
      <c r="R143" s="2">
        <v>100</v>
      </c>
      <c r="S143" s="2">
        <v>1</v>
      </c>
      <c r="T143" s="390">
        <v>123.31</v>
      </c>
    </row>
    <row r="144" spans="1:20" s="380" customFormat="1" ht="16.5">
      <c r="A144" s="2">
        <v>147</v>
      </c>
      <c r="B144" s="2" t="s">
        <v>260</v>
      </c>
      <c r="C144" s="2" t="s">
        <v>1199</v>
      </c>
      <c r="D144" s="2">
        <v>75</v>
      </c>
      <c r="E144" s="2" t="s">
        <v>1251</v>
      </c>
      <c r="F144" s="2" t="s">
        <v>1532</v>
      </c>
      <c r="G144" s="2">
        <v>1991</v>
      </c>
      <c r="H144" s="2" t="s">
        <v>1533</v>
      </c>
      <c r="I144" s="2">
        <v>74.150000000000006</v>
      </c>
      <c r="J144" s="2">
        <v>83</v>
      </c>
      <c r="K144" s="2">
        <v>86</v>
      </c>
      <c r="L144" s="2">
        <v>-88</v>
      </c>
      <c r="M144" s="2">
        <v>86</v>
      </c>
      <c r="N144" s="2">
        <v>105</v>
      </c>
      <c r="O144" s="2">
        <v>108</v>
      </c>
      <c r="P144" s="2">
        <v>113</v>
      </c>
      <c r="Q144" s="2">
        <v>113</v>
      </c>
      <c r="R144" s="2">
        <v>199</v>
      </c>
      <c r="S144" s="391"/>
      <c r="T144" s="390">
        <v>239.73</v>
      </c>
    </row>
    <row r="145" spans="1:20" s="380" customFormat="1">
      <c r="A145" s="2">
        <v>148</v>
      </c>
      <c r="B145" s="2" t="s">
        <v>260</v>
      </c>
      <c r="C145" s="2" t="s">
        <v>1199</v>
      </c>
      <c r="D145" s="2">
        <v>75</v>
      </c>
      <c r="E145" s="2" t="s">
        <v>1534</v>
      </c>
      <c r="F145" s="2" t="s">
        <v>1535</v>
      </c>
      <c r="G145" s="2">
        <v>1983</v>
      </c>
      <c r="H145" s="2">
        <v>0</v>
      </c>
      <c r="I145" s="2">
        <v>73.5</v>
      </c>
      <c r="J145" s="2">
        <v>56</v>
      </c>
      <c r="K145" s="2">
        <v>60</v>
      </c>
      <c r="L145" s="2">
        <v>-65</v>
      </c>
      <c r="M145" s="2">
        <v>60</v>
      </c>
      <c r="N145" s="2">
        <v>72</v>
      </c>
      <c r="O145" s="2">
        <v>-77</v>
      </c>
      <c r="P145" s="2">
        <v>-77</v>
      </c>
      <c r="Q145" s="2">
        <v>72</v>
      </c>
      <c r="R145" s="2">
        <v>132</v>
      </c>
      <c r="S145" s="2">
        <v>3</v>
      </c>
      <c r="T145" s="390">
        <v>159.78</v>
      </c>
    </row>
    <row r="146" spans="1:20" s="380" customFormat="1">
      <c r="A146" s="2">
        <v>150</v>
      </c>
      <c r="B146" s="2" t="s">
        <v>260</v>
      </c>
      <c r="C146" s="2" t="s">
        <v>1199</v>
      </c>
      <c r="D146" s="2" t="s">
        <v>1536</v>
      </c>
      <c r="E146" s="2" t="s">
        <v>1422</v>
      </c>
      <c r="F146" s="2" t="s">
        <v>1537</v>
      </c>
      <c r="G146" s="2">
        <v>1988</v>
      </c>
      <c r="H146" s="2" t="s">
        <v>1424</v>
      </c>
      <c r="I146" s="2">
        <v>82.05</v>
      </c>
      <c r="J146" s="2">
        <v>66</v>
      </c>
      <c r="K146" s="2">
        <v>69</v>
      </c>
      <c r="L146" s="2">
        <v>72</v>
      </c>
      <c r="M146" s="2">
        <v>72</v>
      </c>
      <c r="N146" s="2">
        <v>95</v>
      </c>
      <c r="O146" s="2">
        <v>90</v>
      </c>
      <c r="P146" s="2">
        <v>101</v>
      </c>
      <c r="Q146" s="2">
        <v>101</v>
      </c>
      <c r="R146" s="2">
        <v>173</v>
      </c>
      <c r="S146" s="2">
        <v>3</v>
      </c>
      <c r="T146" s="390">
        <v>198.14</v>
      </c>
    </row>
    <row r="147" spans="1:20" s="380" customFormat="1" ht="16.5">
      <c r="A147" s="2">
        <v>151</v>
      </c>
      <c r="B147" s="2" t="s">
        <v>260</v>
      </c>
      <c r="C147" s="2" t="s">
        <v>1199</v>
      </c>
      <c r="D147" s="2" t="s">
        <v>1536</v>
      </c>
      <c r="E147" s="2" t="s">
        <v>1538</v>
      </c>
      <c r="F147" s="2" t="s">
        <v>1539</v>
      </c>
      <c r="G147" s="2">
        <v>1985</v>
      </c>
      <c r="H147" s="2" t="s">
        <v>1540</v>
      </c>
      <c r="I147" s="2">
        <v>85.6</v>
      </c>
      <c r="J147" s="2">
        <v>66</v>
      </c>
      <c r="K147" s="2">
        <v>69</v>
      </c>
      <c r="L147" s="2">
        <v>73</v>
      </c>
      <c r="M147" s="2">
        <v>73</v>
      </c>
      <c r="N147" s="2">
        <v>84</v>
      </c>
      <c r="O147" s="2">
        <v>91</v>
      </c>
      <c r="P147" s="2">
        <v>99</v>
      </c>
      <c r="Q147" s="2">
        <v>99</v>
      </c>
      <c r="R147" s="2">
        <v>172</v>
      </c>
      <c r="S147" s="391"/>
      <c r="T147" s="390">
        <v>193.33</v>
      </c>
    </row>
    <row r="148" spans="1:20" s="380" customFormat="1" ht="16.5">
      <c r="A148" s="2">
        <v>152</v>
      </c>
      <c r="B148" s="2" t="s">
        <v>260</v>
      </c>
      <c r="C148" s="2" t="s">
        <v>1199</v>
      </c>
      <c r="D148" s="2" t="s">
        <v>1536</v>
      </c>
      <c r="E148" s="2" t="s">
        <v>1541</v>
      </c>
      <c r="F148" s="2" t="s">
        <v>1542</v>
      </c>
      <c r="G148" s="2">
        <v>1989</v>
      </c>
      <c r="H148" s="2" t="s">
        <v>1543</v>
      </c>
      <c r="I148" s="2">
        <v>75</v>
      </c>
      <c r="J148" s="2">
        <v>66</v>
      </c>
      <c r="K148" s="2">
        <v>71</v>
      </c>
      <c r="L148" s="2">
        <v>73</v>
      </c>
      <c r="M148" s="2">
        <v>73</v>
      </c>
      <c r="N148" s="2">
        <v>79</v>
      </c>
      <c r="O148" s="2">
        <v>84</v>
      </c>
      <c r="P148" s="2">
        <v>-88</v>
      </c>
      <c r="Q148" s="2">
        <v>84</v>
      </c>
      <c r="R148" s="2">
        <v>157</v>
      </c>
      <c r="S148" s="391"/>
      <c r="T148" s="390">
        <v>187.99</v>
      </c>
    </row>
    <row r="149" spans="1:20" s="380" customFormat="1" ht="16.5">
      <c r="A149" s="2">
        <v>153</v>
      </c>
      <c r="B149" s="2" t="s">
        <v>260</v>
      </c>
      <c r="C149" s="2" t="s">
        <v>1199</v>
      </c>
      <c r="D149" s="2" t="s">
        <v>1536</v>
      </c>
      <c r="E149" s="2" t="s">
        <v>690</v>
      </c>
      <c r="F149" s="2" t="s">
        <v>1544</v>
      </c>
      <c r="G149" s="2">
        <v>1992</v>
      </c>
      <c r="H149" s="2" t="s">
        <v>1259</v>
      </c>
      <c r="I149" s="2">
        <v>86.7</v>
      </c>
      <c r="J149" s="2">
        <v>58</v>
      </c>
      <c r="K149" s="2">
        <v>61</v>
      </c>
      <c r="L149" s="2">
        <v>64</v>
      </c>
      <c r="M149" s="2">
        <v>64</v>
      </c>
      <c r="N149" s="2">
        <v>75</v>
      </c>
      <c r="O149" s="2">
        <v>80</v>
      </c>
      <c r="P149" s="2">
        <v>-83</v>
      </c>
      <c r="Q149" s="2">
        <v>80</v>
      </c>
      <c r="R149" s="2">
        <v>144</v>
      </c>
      <c r="S149" s="391"/>
      <c r="T149" s="390">
        <v>160.99</v>
      </c>
    </row>
    <row r="150" spans="1:20" s="380" customFormat="1" ht="16.5">
      <c r="A150" s="2">
        <v>154</v>
      </c>
      <c r="B150" s="2" t="s">
        <v>260</v>
      </c>
      <c r="C150" s="2" t="s">
        <v>1199</v>
      </c>
      <c r="D150" s="2" t="s">
        <v>1536</v>
      </c>
      <c r="E150" s="2" t="s">
        <v>1545</v>
      </c>
      <c r="F150" s="2" t="s">
        <v>1546</v>
      </c>
      <c r="G150" s="2">
        <v>1988</v>
      </c>
      <c r="H150" s="2" t="s">
        <v>1481</v>
      </c>
      <c r="I150" s="2">
        <v>95.75</v>
      </c>
      <c r="J150" s="2">
        <v>-43</v>
      </c>
      <c r="K150" s="2">
        <v>-46</v>
      </c>
      <c r="L150" s="2">
        <v>49</v>
      </c>
      <c r="M150" s="2">
        <v>49</v>
      </c>
      <c r="N150" s="2">
        <v>-60</v>
      </c>
      <c r="O150" s="2">
        <v>60</v>
      </c>
      <c r="P150" s="2">
        <v>63</v>
      </c>
      <c r="Q150" s="2">
        <v>63</v>
      </c>
      <c r="R150" s="2">
        <v>112</v>
      </c>
      <c r="S150" s="391"/>
      <c r="T150" s="390">
        <v>120.6</v>
      </c>
    </row>
    <row r="151" spans="1:20" s="380" customFormat="1" ht="16.5">
      <c r="A151" s="2">
        <v>155</v>
      </c>
      <c r="B151" s="2" t="s">
        <v>260</v>
      </c>
      <c r="C151" s="2" t="s">
        <v>1199</v>
      </c>
      <c r="D151" s="2" t="s">
        <v>1536</v>
      </c>
      <c r="E151" s="2" t="s">
        <v>1547</v>
      </c>
      <c r="F151" s="2" t="s">
        <v>1548</v>
      </c>
      <c r="G151" s="2">
        <v>1991</v>
      </c>
      <c r="H151" s="2" t="s">
        <v>1549</v>
      </c>
      <c r="I151" s="2">
        <v>85.3</v>
      </c>
      <c r="J151" s="2">
        <v>53</v>
      </c>
      <c r="K151" s="2">
        <v>-56</v>
      </c>
      <c r="L151" s="2">
        <v>-58</v>
      </c>
      <c r="M151" s="2">
        <v>53</v>
      </c>
      <c r="N151" s="2">
        <v>-67</v>
      </c>
      <c r="O151" s="2">
        <v>70</v>
      </c>
      <c r="P151" s="2">
        <v>-76</v>
      </c>
      <c r="Q151" s="2">
        <v>70</v>
      </c>
      <c r="R151" s="2">
        <v>123</v>
      </c>
      <c r="S151" s="391"/>
      <c r="T151" s="390">
        <v>138.46</v>
      </c>
    </row>
    <row r="152" spans="1:20" s="380" customFormat="1">
      <c r="A152" s="2">
        <v>156</v>
      </c>
      <c r="B152" s="2" t="s">
        <v>260</v>
      </c>
      <c r="C152" s="2" t="s">
        <v>1199</v>
      </c>
      <c r="D152" s="2" t="s">
        <v>1536</v>
      </c>
      <c r="E152" s="2" t="s">
        <v>1550</v>
      </c>
      <c r="F152" s="2" t="s">
        <v>1551</v>
      </c>
      <c r="G152" s="2">
        <v>1990</v>
      </c>
      <c r="H152" s="2" t="s">
        <v>1392</v>
      </c>
      <c r="I152" s="2">
        <v>81.150000000000006</v>
      </c>
      <c r="J152" s="2">
        <v>-80</v>
      </c>
      <c r="K152" s="2">
        <v>84</v>
      </c>
      <c r="L152" s="2">
        <v>-90</v>
      </c>
      <c r="M152" s="2">
        <v>84</v>
      </c>
      <c r="N152" s="2">
        <v>-96</v>
      </c>
      <c r="O152" s="2">
        <v>100</v>
      </c>
      <c r="P152" s="2">
        <v>105</v>
      </c>
      <c r="Q152" s="2">
        <v>105</v>
      </c>
      <c r="R152" s="2">
        <v>189</v>
      </c>
      <c r="S152" s="2">
        <v>2</v>
      </c>
      <c r="T152" s="390">
        <v>217.57</v>
      </c>
    </row>
    <row r="153" spans="1:20" s="380" customFormat="1">
      <c r="A153" s="2">
        <v>157</v>
      </c>
      <c r="B153" s="2" t="s">
        <v>260</v>
      </c>
      <c r="C153" s="2" t="s">
        <v>1199</v>
      </c>
      <c r="D153" s="2" t="s">
        <v>1536</v>
      </c>
      <c r="E153" s="2" t="s">
        <v>1552</v>
      </c>
      <c r="F153" s="2" t="s">
        <v>1553</v>
      </c>
      <c r="G153" s="2">
        <v>1989</v>
      </c>
      <c r="H153" s="2" t="s">
        <v>1533</v>
      </c>
      <c r="I153" s="2">
        <v>175.5</v>
      </c>
      <c r="J153" s="2">
        <v>100</v>
      </c>
      <c r="K153" s="2">
        <v>-105</v>
      </c>
      <c r="L153" s="2">
        <v>-106</v>
      </c>
      <c r="M153" s="2">
        <v>100</v>
      </c>
      <c r="N153" s="2">
        <v>140</v>
      </c>
      <c r="O153" s="2">
        <v>-145</v>
      </c>
      <c r="P153" s="2">
        <v>-147</v>
      </c>
      <c r="Q153" s="2">
        <v>140</v>
      </c>
      <c r="R153" s="2">
        <v>240</v>
      </c>
      <c r="S153" s="2">
        <v>1</v>
      </c>
      <c r="T153" s="390">
        <v>242.73</v>
      </c>
    </row>
    <row r="154" spans="1:20" s="380" customFormat="1" ht="16.5">
      <c r="A154" s="2">
        <v>158</v>
      </c>
      <c r="B154" s="2" t="s">
        <v>111</v>
      </c>
      <c r="C154" s="2" t="s">
        <v>1199</v>
      </c>
      <c r="D154" s="2">
        <v>105</v>
      </c>
      <c r="E154" s="2" t="s">
        <v>1554</v>
      </c>
      <c r="F154" s="2" t="s">
        <v>1555</v>
      </c>
      <c r="G154" s="2">
        <v>1983</v>
      </c>
      <c r="H154" s="2" t="s">
        <v>1556</v>
      </c>
      <c r="I154" s="2">
        <v>104.65</v>
      </c>
      <c r="J154" s="2">
        <v>-125</v>
      </c>
      <c r="K154" s="2">
        <v>-1125</v>
      </c>
      <c r="L154" s="2">
        <v>125</v>
      </c>
      <c r="M154" s="2">
        <v>125</v>
      </c>
      <c r="N154" s="2">
        <v>-164</v>
      </c>
      <c r="O154" s="2">
        <v>-164</v>
      </c>
      <c r="P154" s="2">
        <v>-165</v>
      </c>
      <c r="Q154" s="2">
        <v>0</v>
      </c>
      <c r="R154" s="2">
        <v>125</v>
      </c>
      <c r="S154" s="391"/>
      <c r="T154" s="390">
        <v>136.77000000000001</v>
      </c>
    </row>
    <row r="155" spans="1:20" s="380" customFormat="1">
      <c r="A155" s="2">
        <v>159</v>
      </c>
      <c r="B155" s="2" t="s">
        <v>111</v>
      </c>
      <c r="C155" s="2" t="s">
        <v>1199</v>
      </c>
      <c r="D155" s="2">
        <v>105</v>
      </c>
      <c r="E155" s="2" t="s">
        <v>1557</v>
      </c>
      <c r="F155" s="2" t="s">
        <v>1558</v>
      </c>
      <c r="G155" s="2">
        <v>1992</v>
      </c>
      <c r="H155" s="2" t="s">
        <v>1559</v>
      </c>
      <c r="I155" s="2">
        <v>105</v>
      </c>
      <c r="J155" s="2">
        <v>-140</v>
      </c>
      <c r="K155" s="2">
        <v>-144</v>
      </c>
      <c r="L155" s="2">
        <v>146</v>
      </c>
      <c r="M155" s="2">
        <v>146</v>
      </c>
      <c r="N155" s="2">
        <v>175</v>
      </c>
      <c r="O155" s="2">
        <v>180</v>
      </c>
      <c r="P155" s="2">
        <v>-184</v>
      </c>
      <c r="Q155" s="2">
        <v>180</v>
      </c>
      <c r="R155" s="2">
        <v>326</v>
      </c>
      <c r="S155" s="2">
        <v>2</v>
      </c>
      <c r="T155" s="390">
        <v>356.27</v>
      </c>
    </row>
    <row r="156" spans="1:20" s="380" customFormat="1" ht="16.5">
      <c r="A156" s="2">
        <v>160</v>
      </c>
      <c r="B156" s="2" t="s">
        <v>111</v>
      </c>
      <c r="C156" s="2" t="s">
        <v>1199</v>
      </c>
      <c r="D156" s="2">
        <v>105</v>
      </c>
      <c r="E156" s="2" t="s">
        <v>1560</v>
      </c>
      <c r="F156" s="2" t="s">
        <v>1561</v>
      </c>
      <c r="G156" s="2">
        <v>1989</v>
      </c>
      <c r="H156" s="2" t="s">
        <v>1414</v>
      </c>
      <c r="I156" s="2">
        <v>102.5</v>
      </c>
      <c r="J156" s="2">
        <v>-110</v>
      </c>
      <c r="K156" s="2">
        <v>-110</v>
      </c>
      <c r="L156" s="2">
        <v>-110</v>
      </c>
      <c r="M156" s="2">
        <v>0</v>
      </c>
      <c r="N156" s="2">
        <v>140</v>
      </c>
      <c r="O156" s="2">
        <v>145</v>
      </c>
      <c r="P156" s="2">
        <v>-150</v>
      </c>
      <c r="Q156" s="2">
        <v>145</v>
      </c>
      <c r="R156" s="2">
        <v>145</v>
      </c>
      <c r="S156" s="391"/>
      <c r="T156" s="390">
        <v>159.84</v>
      </c>
    </row>
    <row r="157" spans="1:20" s="380" customFormat="1" ht="16.5">
      <c r="A157" s="2">
        <v>161</v>
      </c>
      <c r="B157" s="2" t="s">
        <v>111</v>
      </c>
      <c r="C157" s="2" t="s">
        <v>1199</v>
      </c>
      <c r="D157" s="2">
        <v>105</v>
      </c>
      <c r="E157" s="2" t="s">
        <v>1562</v>
      </c>
      <c r="F157" s="2" t="s">
        <v>1563</v>
      </c>
      <c r="G157" s="2">
        <v>1992</v>
      </c>
      <c r="H157" s="2" t="s">
        <v>1564</v>
      </c>
      <c r="I157" s="2">
        <v>101.3</v>
      </c>
      <c r="J157" s="2">
        <v>-75</v>
      </c>
      <c r="K157" s="2">
        <v>77</v>
      </c>
      <c r="L157" s="2">
        <v>-82</v>
      </c>
      <c r="M157" s="2">
        <v>77</v>
      </c>
      <c r="N157" s="2">
        <v>88</v>
      </c>
      <c r="O157" s="2">
        <v>92</v>
      </c>
      <c r="P157" s="2">
        <v>96</v>
      </c>
      <c r="Q157" s="2">
        <v>96</v>
      </c>
      <c r="R157" s="2">
        <v>173</v>
      </c>
      <c r="S157" s="391"/>
      <c r="T157" s="390">
        <v>191.54</v>
      </c>
    </row>
    <row r="158" spans="1:20" s="380" customFormat="1">
      <c r="A158" s="2">
        <v>162</v>
      </c>
      <c r="B158" s="2" t="s">
        <v>111</v>
      </c>
      <c r="C158" s="2" t="s">
        <v>1199</v>
      </c>
      <c r="D158" s="2">
        <v>105</v>
      </c>
      <c r="E158" s="2" t="s">
        <v>1565</v>
      </c>
      <c r="F158" s="2" t="s">
        <v>1566</v>
      </c>
      <c r="G158" s="2">
        <v>1988</v>
      </c>
      <c r="H158" s="2" t="s">
        <v>1297</v>
      </c>
      <c r="I158" s="2">
        <v>94.4</v>
      </c>
      <c r="J158" s="2">
        <v>115</v>
      </c>
      <c r="K158" s="2">
        <v>120</v>
      </c>
      <c r="L158" s="2">
        <v>125</v>
      </c>
      <c r="M158" s="2">
        <v>125</v>
      </c>
      <c r="N158" s="2">
        <v>145</v>
      </c>
      <c r="O158" s="2">
        <v>150</v>
      </c>
      <c r="P158" s="2">
        <v>155</v>
      </c>
      <c r="Q158" s="2">
        <v>155</v>
      </c>
      <c r="R158" s="2">
        <v>280</v>
      </c>
      <c r="S158" s="2">
        <v>3</v>
      </c>
      <c r="T158" s="390">
        <v>318.86</v>
      </c>
    </row>
    <row r="159" spans="1:20" s="380" customFormat="1">
      <c r="A159" s="2">
        <v>164</v>
      </c>
      <c r="B159" s="2" t="s">
        <v>111</v>
      </c>
      <c r="C159" s="2" t="s">
        <v>1199</v>
      </c>
      <c r="D159" s="2" t="s">
        <v>1285</v>
      </c>
      <c r="E159" s="2" t="s">
        <v>1567</v>
      </c>
      <c r="F159" s="2" t="s">
        <v>1568</v>
      </c>
      <c r="G159" s="2">
        <v>1985</v>
      </c>
      <c r="H159" s="2" t="s">
        <v>411</v>
      </c>
      <c r="I159" s="2">
        <v>152.30000000000001</v>
      </c>
      <c r="J159" s="328">
        <v>128</v>
      </c>
      <c r="K159" s="328">
        <v>133</v>
      </c>
      <c r="L159" s="328">
        <v>-140</v>
      </c>
      <c r="M159" s="328">
        <v>133</v>
      </c>
      <c r="N159" s="328">
        <v>-168</v>
      </c>
      <c r="O159" s="328">
        <v>170</v>
      </c>
      <c r="P159" s="328">
        <v>-175</v>
      </c>
      <c r="Q159" s="328">
        <v>170</v>
      </c>
      <c r="R159" s="328">
        <v>303</v>
      </c>
      <c r="S159" s="2">
        <v>2</v>
      </c>
      <c r="T159" s="390">
        <v>304.92</v>
      </c>
    </row>
    <row r="160" spans="1:20" s="380" customFormat="1">
      <c r="A160" s="2">
        <v>165</v>
      </c>
      <c r="B160" s="2" t="s">
        <v>111</v>
      </c>
      <c r="C160" s="2" t="s">
        <v>1199</v>
      </c>
      <c r="D160" s="2" t="s">
        <v>1285</v>
      </c>
      <c r="E160" s="2" t="s">
        <v>1485</v>
      </c>
      <c r="F160" s="2" t="s">
        <v>1569</v>
      </c>
      <c r="G160" s="2">
        <v>1994</v>
      </c>
      <c r="H160" s="2" t="s">
        <v>1570</v>
      </c>
      <c r="I160" s="2">
        <v>116.6</v>
      </c>
      <c r="J160" s="2">
        <v>132</v>
      </c>
      <c r="K160" s="2">
        <v>137</v>
      </c>
      <c r="L160" s="2">
        <v>-142</v>
      </c>
      <c r="M160" s="2">
        <v>137</v>
      </c>
      <c r="N160" s="2">
        <v>170</v>
      </c>
      <c r="O160" s="2">
        <v>174</v>
      </c>
      <c r="P160" s="2">
        <v>178</v>
      </c>
      <c r="Q160" s="2">
        <v>178</v>
      </c>
      <c r="R160" s="2">
        <v>315</v>
      </c>
      <c r="S160" s="2">
        <v>1</v>
      </c>
      <c r="T160" s="390">
        <v>333.11</v>
      </c>
    </row>
    <row r="161" spans="1:20" s="380" customFormat="1" ht="16.5">
      <c r="A161" s="2">
        <v>167</v>
      </c>
      <c r="B161" s="2" t="s">
        <v>111</v>
      </c>
      <c r="C161" s="2" t="s">
        <v>1199</v>
      </c>
      <c r="D161" s="2">
        <v>94</v>
      </c>
      <c r="E161" s="2" t="s">
        <v>1571</v>
      </c>
      <c r="F161" s="2" t="s">
        <v>1572</v>
      </c>
      <c r="G161" s="2">
        <v>1986</v>
      </c>
      <c r="H161" s="2" t="s">
        <v>1573</v>
      </c>
      <c r="I161" s="2">
        <v>93.5</v>
      </c>
      <c r="J161" s="2">
        <v>155</v>
      </c>
      <c r="K161" s="2">
        <v>160</v>
      </c>
      <c r="L161" s="2">
        <v>-165</v>
      </c>
      <c r="M161" s="2">
        <v>160</v>
      </c>
      <c r="N161" s="2">
        <v>190</v>
      </c>
      <c r="O161" s="2">
        <v>198</v>
      </c>
      <c r="P161" s="2">
        <v>-202</v>
      </c>
      <c r="Q161" s="2">
        <v>198</v>
      </c>
      <c r="R161" s="2">
        <v>358</v>
      </c>
      <c r="S161" s="391"/>
      <c r="T161" s="390">
        <v>409.35</v>
      </c>
    </row>
    <row r="162" spans="1:20" s="380" customFormat="1" ht="16.5">
      <c r="A162" s="2">
        <v>168</v>
      </c>
      <c r="B162" s="2" t="s">
        <v>111</v>
      </c>
      <c r="C162" s="2" t="s">
        <v>1199</v>
      </c>
      <c r="D162" s="2">
        <v>94</v>
      </c>
      <c r="E162" s="2" t="s">
        <v>1574</v>
      </c>
      <c r="F162" s="2" t="s">
        <v>1575</v>
      </c>
      <c r="G162" s="2">
        <v>1985</v>
      </c>
      <c r="H162" s="2" t="s">
        <v>1259</v>
      </c>
      <c r="I162" s="2">
        <v>92.75</v>
      </c>
      <c r="J162" s="2">
        <v>115</v>
      </c>
      <c r="K162" s="2">
        <v>120</v>
      </c>
      <c r="L162" s="2">
        <v>125</v>
      </c>
      <c r="M162" s="2">
        <v>125</v>
      </c>
      <c r="N162" s="2">
        <v>-155</v>
      </c>
      <c r="O162" s="2">
        <v>-155</v>
      </c>
      <c r="P162" s="2">
        <v>-155</v>
      </c>
      <c r="Q162" s="2">
        <v>0</v>
      </c>
      <c r="R162" s="2">
        <v>125</v>
      </c>
      <c r="S162" s="391"/>
      <c r="T162" s="390">
        <v>143.43</v>
      </c>
    </row>
    <row r="163" spans="1:20" s="380" customFormat="1">
      <c r="A163" s="2">
        <v>169</v>
      </c>
      <c r="B163" s="2" t="s">
        <v>111</v>
      </c>
      <c r="C163" s="2" t="s">
        <v>1199</v>
      </c>
      <c r="D163" s="2">
        <v>94</v>
      </c>
      <c r="E163" s="2" t="s">
        <v>1576</v>
      </c>
      <c r="F163" s="2" t="s">
        <v>1577</v>
      </c>
      <c r="G163" s="2">
        <v>1987</v>
      </c>
      <c r="H163" s="2" t="s">
        <v>1578</v>
      </c>
      <c r="I163" s="2">
        <v>85.1</v>
      </c>
      <c r="J163" s="2">
        <v>107</v>
      </c>
      <c r="K163" s="2">
        <v>-112</v>
      </c>
      <c r="L163" s="2">
        <v>-112</v>
      </c>
      <c r="M163" s="2">
        <v>107</v>
      </c>
      <c r="N163" s="2">
        <v>-134</v>
      </c>
      <c r="O163" s="2">
        <v>134</v>
      </c>
      <c r="P163" s="2">
        <v>139</v>
      </c>
      <c r="Q163" s="2">
        <v>139</v>
      </c>
      <c r="R163" s="2">
        <v>246</v>
      </c>
      <c r="S163" s="2">
        <v>3</v>
      </c>
      <c r="T163" s="390">
        <v>293.81</v>
      </c>
    </row>
    <row r="164" spans="1:20" s="380" customFormat="1" ht="16.5">
      <c r="A164" s="2">
        <v>170</v>
      </c>
      <c r="B164" s="2" t="s">
        <v>111</v>
      </c>
      <c r="C164" s="2" t="s">
        <v>1199</v>
      </c>
      <c r="D164" s="2">
        <v>94</v>
      </c>
      <c r="E164" s="2" t="s">
        <v>1579</v>
      </c>
      <c r="F164" s="2" t="s">
        <v>1580</v>
      </c>
      <c r="G164" s="2">
        <v>1979</v>
      </c>
      <c r="H164" s="2">
        <v>0</v>
      </c>
      <c r="I164" s="2">
        <v>92.9</v>
      </c>
      <c r="J164" s="2">
        <v>-95</v>
      </c>
      <c r="K164" s="2">
        <v>-95</v>
      </c>
      <c r="L164" s="2">
        <v>95</v>
      </c>
      <c r="M164" s="2">
        <v>95</v>
      </c>
      <c r="N164" s="2">
        <v>-115</v>
      </c>
      <c r="O164" s="2">
        <v>115</v>
      </c>
      <c r="P164" s="2">
        <v>120</v>
      </c>
      <c r="Q164" s="2">
        <v>120</v>
      </c>
      <c r="R164" s="2">
        <v>215</v>
      </c>
      <c r="S164" s="391"/>
      <c r="T164" s="390">
        <v>246.53</v>
      </c>
    </row>
    <row r="165" spans="1:20" s="380" customFormat="1" ht="16.5">
      <c r="A165" s="2">
        <v>171</v>
      </c>
      <c r="B165" s="2" t="s">
        <v>111</v>
      </c>
      <c r="C165" s="2" t="s">
        <v>1199</v>
      </c>
      <c r="D165" s="2">
        <v>94</v>
      </c>
      <c r="E165" s="2" t="s">
        <v>1307</v>
      </c>
      <c r="F165" s="2" t="s">
        <v>1581</v>
      </c>
      <c r="G165" s="2">
        <v>1991</v>
      </c>
      <c r="H165" s="2" t="s">
        <v>1501</v>
      </c>
      <c r="I165" s="2">
        <v>92.45</v>
      </c>
      <c r="J165" s="2">
        <v>85</v>
      </c>
      <c r="K165" s="2">
        <v>90</v>
      </c>
      <c r="L165" s="2">
        <v>95</v>
      </c>
      <c r="M165" s="2">
        <v>95</v>
      </c>
      <c r="N165" s="2">
        <v>110</v>
      </c>
      <c r="O165" s="2">
        <v>117</v>
      </c>
      <c r="P165" s="2">
        <v>-125</v>
      </c>
      <c r="Q165" s="2">
        <v>117</v>
      </c>
      <c r="R165" s="2">
        <v>212</v>
      </c>
      <c r="S165" s="391"/>
      <c r="T165" s="390">
        <v>243.6</v>
      </c>
    </row>
    <row r="166" spans="1:20" s="380" customFormat="1" ht="16.5">
      <c r="A166" s="2">
        <v>172</v>
      </c>
      <c r="B166" s="2" t="s">
        <v>111</v>
      </c>
      <c r="C166" s="2" t="s">
        <v>1199</v>
      </c>
      <c r="D166" s="2">
        <v>94</v>
      </c>
      <c r="E166" s="2" t="s">
        <v>1582</v>
      </c>
      <c r="F166" s="2" t="s">
        <v>1583</v>
      </c>
      <c r="G166" s="2">
        <v>1981</v>
      </c>
      <c r="H166" s="2" t="s">
        <v>1259</v>
      </c>
      <c r="I166" s="2">
        <v>91.5</v>
      </c>
      <c r="J166" s="2">
        <v>100</v>
      </c>
      <c r="K166" s="2">
        <v>105</v>
      </c>
      <c r="L166" s="2">
        <v>-110</v>
      </c>
      <c r="M166" s="2">
        <v>105</v>
      </c>
      <c r="N166" s="2">
        <v>120</v>
      </c>
      <c r="O166" s="2">
        <v>126</v>
      </c>
      <c r="P166" s="2">
        <v>131</v>
      </c>
      <c r="Q166" s="2">
        <v>131</v>
      </c>
      <c r="R166" s="2">
        <v>236</v>
      </c>
      <c r="S166" s="391"/>
      <c r="T166" s="390">
        <v>272.42</v>
      </c>
    </row>
    <row r="167" spans="1:20" s="380" customFormat="1">
      <c r="A167" s="2">
        <v>173</v>
      </c>
      <c r="B167" s="2" t="s">
        <v>111</v>
      </c>
      <c r="C167" s="2" t="s">
        <v>1199</v>
      </c>
      <c r="D167" s="2">
        <v>94</v>
      </c>
      <c r="E167" s="2" t="s">
        <v>1522</v>
      </c>
      <c r="F167" s="2" t="s">
        <v>1584</v>
      </c>
      <c r="G167" s="2">
        <v>1990</v>
      </c>
      <c r="H167" s="2" t="s">
        <v>1585</v>
      </c>
      <c r="I167" s="2">
        <v>93.6</v>
      </c>
      <c r="J167" s="2">
        <v>130</v>
      </c>
      <c r="K167" s="2">
        <v>135</v>
      </c>
      <c r="L167" s="2">
        <v>-140</v>
      </c>
      <c r="M167" s="2">
        <v>135</v>
      </c>
      <c r="N167" s="2">
        <v>160</v>
      </c>
      <c r="O167" s="2">
        <v>165</v>
      </c>
      <c r="P167" s="2">
        <v>170</v>
      </c>
      <c r="Q167" s="2">
        <v>170</v>
      </c>
      <c r="R167" s="2">
        <v>305</v>
      </c>
      <c r="S167" s="2">
        <v>2</v>
      </c>
      <c r="T167" s="390">
        <v>348.59</v>
      </c>
    </row>
    <row r="168" spans="1:20" s="380" customFormat="1">
      <c r="A168" s="2">
        <v>175</v>
      </c>
      <c r="B168" s="2" t="s">
        <v>111</v>
      </c>
      <c r="C168" s="2" t="s">
        <v>1199</v>
      </c>
      <c r="D168" s="2">
        <v>105</v>
      </c>
      <c r="E168" s="2" t="s">
        <v>1586</v>
      </c>
      <c r="F168" s="2" t="s">
        <v>1587</v>
      </c>
      <c r="G168" s="2">
        <v>1991</v>
      </c>
      <c r="H168" s="2" t="s">
        <v>1533</v>
      </c>
      <c r="I168" s="2">
        <v>95.1</v>
      </c>
      <c r="J168" s="2">
        <v>160</v>
      </c>
      <c r="K168" s="2">
        <v>165</v>
      </c>
      <c r="L168" s="2">
        <v>170</v>
      </c>
      <c r="M168" s="2">
        <v>170</v>
      </c>
      <c r="N168" s="2">
        <v>180</v>
      </c>
      <c r="O168" s="2">
        <v>190</v>
      </c>
      <c r="P168" s="2">
        <v>-201</v>
      </c>
      <c r="Q168" s="2">
        <v>190</v>
      </c>
      <c r="R168" s="2">
        <v>360</v>
      </c>
      <c r="S168" s="2">
        <v>1</v>
      </c>
      <c r="T168" s="390">
        <v>408.69</v>
      </c>
    </row>
    <row r="169" spans="1:20" s="380" customFormat="1">
      <c r="A169" s="2">
        <v>176</v>
      </c>
      <c r="B169" s="2" t="s">
        <v>260</v>
      </c>
      <c r="C169" s="2" t="s">
        <v>1199</v>
      </c>
      <c r="D169" s="2">
        <v>69</v>
      </c>
      <c r="E169" s="2" t="s">
        <v>1311</v>
      </c>
      <c r="F169" s="2" t="s">
        <v>1588</v>
      </c>
      <c r="G169" s="2">
        <v>1990</v>
      </c>
      <c r="H169" s="2" t="s">
        <v>1533</v>
      </c>
      <c r="I169" s="2">
        <v>68.400000000000006</v>
      </c>
      <c r="J169" s="2">
        <v>82</v>
      </c>
      <c r="K169" s="2">
        <v>-86</v>
      </c>
      <c r="L169" s="2">
        <v>-87</v>
      </c>
      <c r="M169" s="2">
        <v>82</v>
      </c>
      <c r="N169" s="2">
        <v>100</v>
      </c>
      <c r="O169" s="2">
        <v>105</v>
      </c>
      <c r="P169" s="2">
        <v>-108</v>
      </c>
      <c r="Q169" s="2">
        <v>105</v>
      </c>
      <c r="R169" s="2">
        <v>187</v>
      </c>
      <c r="S169" s="2">
        <v>1</v>
      </c>
      <c r="T169" s="390">
        <v>235.89</v>
      </c>
    </row>
    <row r="170" spans="1:20" s="380" customFormat="1"/>
    <row r="171" spans="1:20" s="380" customFormat="1"/>
    <row r="172" spans="1:20" s="380" customFormat="1"/>
    <row r="173" spans="1:20" s="380" customFormat="1"/>
    <row r="174" spans="1:20" s="380" customFormat="1"/>
    <row r="175" spans="1:20" s="380" customFormat="1"/>
    <row r="176" spans="1:20" s="380" customFormat="1"/>
    <row r="177" s="380" customFormat="1"/>
    <row r="178" s="380" customFormat="1"/>
    <row r="179" s="380" customFormat="1"/>
    <row r="180" s="380" customFormat="1"/>
    <row r="181" s="380" customFormat="1"/>
    <row r="182" s="380" customFormat="1"/>
    <row r="183" s="380" customFormat="1"/>
    <row r="184" s="380" customFormat="1"/>
    <row r="185" s="380" customFormat="1"/>
    <row r="186" s="380" customFormat="1"/>
    <row r="187" s="380" customFormat="1"/>
    <row r="188" s="380" customFormat="1"/>
    <row r="189" s="380" customFormat="1"/>
    <row r="190" s="380" customFormat="1"/>
    <row r="191" s="380" customFormat="1"/>
    <row r="192" s="380" customFormat="1"/>
    <row r="193" s="380" customFormat="1"/>
    <row r="194" s="380" customFormat="1"/>
    <row r="195" s="380" customFormat="1"/>
    <row r="196" s="380" customFormat="1"/>
    <row r="197" s="380" customFormat="1"/>
    <row r="198" s="380" customFormat="1"/>
    <row r="199" s="380" customFormat="1"/>
    <row r="200" s="380" customFormat="1"/>
    <row r="201" s="380" customFormat="1"/>
    <row r="202" s="380" customFormat="1"/>
    <row r="203" s="380" customFormat="1"/>
    <row r="204" s="380" customFormat="1"/>
    <row r="205" s="380" customFormat="1"/>
    <row r="206" s="380" customFormat="1"/>
    <row r="207" s="380" customFormat="1"/>
    <row r="208" s="380" customFormat="1"/>
    <row r="209" s="380" customFormat="1"/>
    <row r="210" s="380" customFormat="1"/>
    <row r="211" s="380" customFormat="1"/>
    <row r="212" s="380" customFormat="1"/>
    <row r="213" s="380" customFormat="1"/>
    <row r="214" s="380" customFormat="1"/>
    <row r="215" s="380" customFormat="1"/>
    <row r="216" s="380" customFormat="1"/>
    <row r="217" s="380" customFormat="1"/>
    <row r="218" s="380" customFormat="1"/>
    <row r="219" s="380" customFormat="1"/>
    <row r="220" s="380" customFormat="1"/>
    <row r="221" s="380" customFormat="1"/>
    <row r="222" s="380" customFormat="1"/>
    <row r="223" s="380" customFormat="1"/>
    <row r="224" s="380" customFormat="1"/>
    <row r="225" s="380" customFormat="1"/>
    <row r="226" s="380" customFormat="1"/>
    <row r="227" s="380" customFormat="1"/>
    <row r="228" s="380" customFormat="1"/>
    <row r="229" s="380" customFormat="1"/>
    <row r="230" s="380" customFormat="1"/>
    <row r="231" s="380" customFormat="1"/>
    <row r="232" s="380" customFormat="1"/>
    <row r="233" s="380" customFormat="1"/>
    <row r="234" s="380" customFormat="1"/>
    <row r="235" s="380" customFormat="1"/>
    <row r="236" s="380" customFormat="1"/>
    <row r="237" s="380" customFormat="1"/>
    <row r="238" s="380" customFormat="1"/>
    <row r="239" s="380" customFormat="1"/>
    <row r="240" s="380" customFormat="1"/>
    <row r="241" s="380" customFormat="1"/>
    <row r="242" s="380" customFormat="1"/>
    <row r="243" s="380" customFormat="1"/>
    <row r="244" s="380" customFormat="1"/>
    <row r="245" s="380" customFormat="1"/>
    <row r="246" s="380" customFormat="1"/>
    <row r="247" s="380" customFormat="1"/>
    <row r="248" s="380" customFormat="1"/>
    <row r="249" s="380" customFormat="1"/>
    <row r="250" s="380" customFormat="1"/>
    <row r="251" s="380" customFormat="1"/>
    <row r="252" s="380" customFormat="1"/>
    <row r="253" s="380" customFormat="1"/>
    <row r="254" s="380" customFormat="1"/>
    <row r="255" s="380" customFormat="1"/>
    <row r="256" s="380" customFormat="1"/>
    <row r="257" s="380" customFormat="1"/>
    <row r="258" s="380" customFormat="1"/>
    <row r="259" s="380" customFormat="1"/>
    <row r="260" s="380" customFormat="1"/>
    <row r="261" s="380" customFormat="1"/>
    <row r="262" s="380" customFormat="1"/>
    <row r="263" s="380" customFormat="1"/>
    <row r="264" s="380" customFormat="1"/>
    <row r="265" s="380" customFormat="1"/>
    <row r="266" s="380" customFormat="1"/>
    <row r="267" s="380" customFormat="1"/>
    <row r="268" s="380" customFormat="1"/>
    <row r="269" s="380" customFormat="1"/>
    <row r="270" s="380" customFormat="1"/>
    <row r="271" s="380" customFormat="1"/>
    <row r="272" s="380" customFormat="1"/>
    <row r="273" s="380" customFormat="1"/>
    <row r="274" s="380" customFormat="1"/>
    <row r="275" s="380" customFormat="1"/>
    <row r="276" s="380" customFormat="1"/>
    <row r="277" s="380" customFormat="1"/>
    <row r="278" s="380" customFormat="1"/>
    <row r="279" s="380" customFormat="1"/>
    <row r="280" s="380" customFormat="1"/>
    <row r="281" s="380" customFormat="1"/>
    <row r="282" s="380" customFormat="1"/>
    <row r="283" s="380" customFormat="1"/>
    <row r="284" s="380" customFormat="1"/>
    <row r="285" s="380" customFormat="1"/>
    <row r="286" s="380" customFormat="1"/>
    <row r="287" s="380" customFormat="1"/>
    <row r="288" s="380" customFormat="1"/>
    <row r="289" s="380" customFormat="1"/>
    <row r="290" s="380" customFormat="1"/>
    <row r="291" s="380" customFormat="1"/>
    <row r="292" s="380" customFormat="1"/>
    <row r="293" s="380" customFormat="1"/>
    <row r="294" s="380" customFormat="1"/>
    <row r="295" s="380" customFormat="1"/>
    <row r="296" s="380" customFormat="1"/>
    <row r="297" s="380" customFormat="1"/>
    <row r="298" s="380" customFormat="1"/>
    <row r="299" s="380" customFormat="1"/>
    <row r="300" s="380" customFormat="1"/>
    <row r="301" s="380" customFormat="1"/>
    <row r="302" s="380" customFormat="1"/>
    <row r="303" s="380" customFormat="1"/>
    <row r="304" s="380" customFormat="1"/>
    <row r="305" s="380" customFormat="1"/>
    <row r="306" s="380" customFormat="1"/>
    <row r="307" s="380" customFormat="1"/>
    <row r="308" s="380" customFormat="1"/>
    <row r="309" s="380" customFormat="1"/>
    <row r="310" s="380" customFormat="1"/>
    <row r="311" s="380" customFormat="1"/>
    <row r="312" s="380" customFormat="1"/>
    <row r="313" s="380" customFormat="1"/>
    <row r="314" s="380" customFormat="1"/>
    <row r="315" s="380" customFormat="1"/>
    <row r="316" s="380" customFormat="1"/>
    <row r="317" s="380" customFormat="1"/>
    <row r="318" s="380" customFormat="1"/>
    <row r="319" s="380" customFormat="1"/>
    <row r="320" s="380" customFormat="1"/>
    <row r="321" s="380" customFormat="1"/>
    <row r="322" s="380" customFormat="1"/>
    <row r="323" s="380" customFormat="1"/>
    <row r="324" s="380" customFormat="1"/>
    <row r="325" s="380" customFormat="1"/>
    <row r="326" s="380" customFormat="1"/>
    <row r="327" s="380" customFormat="1"/>
    <row r="328" s="380" customFormat="1"/>
    <row r="329" s="380" customFormat="1"/>
    <row r="330" s="380" customFormat="1"/>
    <row r="331" s="380" customFormat="1"/>
    <row r="332" s="380" customFormat="1"/>
    <row r="333" s="380" customFormat="1"/>
    <row r="334" s="380" customFormat="1"/>
    <row r="335" s="380" customFormat="1"/>
    <row r="336" s="380" customFormat="1"/>
    <row r="337" s="380" customFormat="1"/>
    <row r="338" s="380" customFormat="1"/>
    <row r="339" s="380" customFormat="1"/>
    <row r="340" s="380" customFormat="1"/>
    <row r="341" s="380" customFormat="1"/>
    <row r="342" s="380" customFormat="1"/>
    <row r="343" s="380" customFormat="1"/>
    <row r="344" s="380" customFormat="1"/>
    <row r="345" s="380" customFormat="1"/>
    <row r="346" s="380" customFormat="1"/>
    <row r="347" s="380" customFormat="1"/>
    <row r="348" s="380" customFormat="1"/>
    <row r="349" s="380" customFormat="1"/>
    <row r="350" s="380" customFormat="1"/>
    <row r="351" s="380" customFormat="1"/>
    <row r="352" s="380" customFormat="1"/>
    <row r="353" s="380" customFormat="1"/>
    <row r="354" s="380" customFormat="1"/>
    <row r="355" s="380" customFormat="1"/>
    <row r="356" s="380" customFormat="1"/>
    <row r="357" s="380" customFormat="1"/>
    <row r="358" s="380" customFormat="1"/>
    <row r="359" s="380" customFormat="1"/>
    <row r="360" s="380" customFormat="1"/>
    <row r="361" s="380" customFormat="1"/>
    <row r="362" s="380" customFormat="1"/>
    <row r="363" s="380" customFormat="1"/>
    <row r="364" s="380" customFormat="1"/>
    <row r="365" s="380" customFormat="1"/>
    <row r="366" s="380" customFormat="1"/>
    <row r="367" s="380" customFormat="1"/>
    <row r="368" s="380" customFormat="1"/>
    <row r="369" s="380" customFormat="1"/>
    <row r="370" s="380" customFormat="1"/>
    <row r="371" s="380" customFormat="1"/>
    <row r="372" s="380" customFormat="1"/>
    <row r="373" s="380" customFormat="1"/>
    <row r="374" s="380" customFormat="1"/>
    <row r="375" s="380" customFormat="1"/>
    <row r="376" s="380" customFormat="1"/>
    <row r="377" s="380" customFormat="1"/>
    <row r="378" s="380" customFormat="1"/>
    <row r="379" s="380" customFormat="1"/>
    <row r="380" s="380" customFormat="1"/>
    <row r="381" s="380" customFormat="1"/>
    <row r="382" s="380" customFormat="1"/>
    <row r="383" s="380" customFormat="1"/>
    <row r="384" s="380" customFormat="1"/>
    <row r="385" s="380" customFormat="1"/>
    <row r="386" s="380" customFormat="1"/>
    <row r="387" s="380" customFormat="1"/>
    <row r="388" s="380" customFormat="1"/>
    <row r="389" s="380" customFormat="1"/>
    <row r="390" s="380" customFormat="1"/>
    <row r="391" s="380" customFormat="1"/>
    <row r="392" s="380" customFormat="1"/>
    <row r="393" s="380" customFormat="1"/>
    <row r="394" s="380" customFormat="1"/>
    <row r="395" s="380" customFormat="1"/>
    <row r="396" s="380" customFormat="1"/>
    <row r="397" s="380" customFormat="1"/>
    <row r="398" s="380" customFormat="1"/>
    <row r="399" s="380" customFormat="1"/>
    <row r="400" s="380" customFormat="1"/>
    <row r="401" s="380" customFormat="1"/>
    <row r="402" s="380" customFormat="1"/>
    <row r="403" s="380" customFormat="1"/>
    <row r="404" s="380" customFormat="1"/>
    <row r="405" s="380" customFormat="1"/>
    <row r="406" s="380" customFormat="1"/>
    <row r="407" s="380" customFormat="1"/>
    <row r="408" s="380" customFormat="1"/>
    <row r="409" s="380" customFormat="1"/>
    <row r="410" s="380" customFormat="1"/>
    <row r="411" s="380" customFormat="1"/>
    <row r="412" s="380" customFormat="1"/>
    <row r="413" s="380" customFormat="1"/>
    <row r="414" s="380" customFormat="1"/>
    <row r="415" s="380" customFormat="1"/>
    <row r="416" s="380" customFormat="1"/>
    <row r="417" s="380" customFormat="1"/>
    <row r="418" s="380" customFormat="1"/>
    <row r="419" s="380" customFormat="1"/>
    <row r="420" s="380" customFormat="1"/>
    <row r="421" s="380" customFormat="1"/>
    <row r="422" s="380" customFormat="1"/>
    <row r="423" s="380" customFormat="1"/>
    <row r="424" s="380" customFormat="1"/>
    <row r="425" s="380" customFormat="1"/>
    <row r="426" s="380" customFormat="1"/>
    <row r="427" s="380" customFormat="1"/>
    <row r="428" s="380" customFormat="1"/>
    <row r="429" s="380" customFormat="1"/>
    <row r="430" s="380" customFormat="1"/>
    <row r="431" s="380" customFormat="1"/>
    <row r="432" s="380" customFormat="1"/>
    <row r="433" s="380" customFormat="1"/>
    <row r="434" s="380" customFormat="1"/>
    <row r="435" s="380" customFormat="1"/>
    <row r="436" s="380" customFormat="1"/>
    <row r="437" s="380" customFormat="1"/>
    <row r="438" s="380" customFormat="1"/>
    <row r="439" s="380" customFormat="1"/>
    <row r="440" s="380" customFormat="1"/>
    <row r="441" s="380" customFormat="1"/>
    <row r="442" s="380" customFormat="1"/>
    <row r="443" s="380" customFormat="1"/>
    <row r="444" s="380" customFormat="1"/>
    <row r="445" s="380" customFormat="1"/>
    <row r="446" s="380" customFormat="1"/>
    <row r="447" s="380" customFormat="1"/>
    <row r="448" s="380" customFormat="1"/>
    <row r="449" s="380" customFormat="1"/>
    <row r="450" s="380" customFormat="1"/>
    <row r="451" s="380" customFormat="1"/>
    <row r="452" s="380" customFormat="1"/>
    <row r="453" s="380" customFormat="1"/>
    <row r="454" s="380" customFormat="1"/>
    <row r="455" s="380" customFormat="1"/>
    <row r="456" s="380" customFormat="1"/>
    <row r="457" s="380" customFormat="1"/>
    <row r="458" s="380" customFormat="1"/>
    <row r="459" s="380" customFormat="1"/>
    <row r="460" s="380" customFormat="1"/>
    <row r="461" s="380" customFormat="1"/>
    <row r="462" s="380" customFormat="1"/>
    <row r="463" s="380" customFormat="1"/>
    <row r="464" s="380" customFormat="1"/>
    <row r="465" s="380" customFormat="1"/>
    <row r="466" s="380" customFormat="1"/>
    <row r="467" s="380" customFormat="1"/>
    <row r="468" s="380" customFormat="1"/>
    <row r="469" s="380" customFormat="1"/>
    <row r="470" s="380" customFormat="1"/>
    <row r="471" s="380" customFormat="1"/>
    <row r="472" s="380" customFormat="1"/>
    <row r="473" s="380" customFormat="1"/>
    <row r="474" s="380" customFormat="1"/>
    <row r="475" s="380" customFormat="1"/>
    <row r="476" s="380" customFormat="1"/>
    <row r="477" s="380" customFormat="1"/>
    <row r="478" s="380" customFormat="1"/>
    <row r="479" s="380" customFormat="1"/>
    <row r="480" s="380" customFormat="1"/>
    <row r="481" s="380" customFormat="1"/>
    <row r="482" s="380" customFormat="1"/>
    <row r="483" s="380" customFormat="1"/>
    <row r="484" s="380" customFormat="1"/>
    <row r="485" s="380" customFormat="1"/>
    <row r="486" s="380" customFormat="1"/>
    <row r="487" s="380" customFormat="1"/>
    <row r="488" s="380" customFormat="1"/>
    <row r="489" s="380" customFormat="1"/>
    <row r="490" s="380" customFormat="1"/>
    <row r="491" s="380" customFormat="1"/>
    <row r="492" s="380" customFormat="1"/>
    <row r="493" s="380" customFormat="1"/>
    <row r="494" s="380" customFormat="1"/>
    <row r="495" s="380" customFormat="1"/>
    <row r="496" s="380" customFormat="1"/>
    <row r="497" spans="1:29" s="380" customFormat="1"/>
    <row r="498" spans="1:29" s="380" customFormat="1"/>
    <row r="499" spans="1:29" s="380" customFormat="1"/>
    <row r="500" spans="1:29" s="380" customFormat="1"/>
    <row r="501" spans="1:29">
      <c r="A501" s="380"/>
      <c r="B501" s="380"/>
      <c r="C501" s="380"/>
      <c r="D501" s="380"/>
      <c r="E501" s="380"/>
      <c r="F501" s="380"/>
      <c r="G501" s="380"/>
      <c r="H501" s="380"/>
      <c r="I501" s="380"/>
      <c r="J501" s="380"/>
      <c r="K501" s="380"/>
      <c r="L501" s="380"/>
      <c r="M501" s="380"/>
      <c r="N501" s="380"/>
      <c r="O501" s="380"/>
      <c r="P501" s="380"/>
      <c r="Q501" s="380"/>
      <c r="R501" s="380"/>
      <c r="U501" s="376"/>
      <c r="V501" s="376"/>
      <c r="W501" s="376"/>
      <c r="X501" s="376"/>
      <c r="Y501" s="376"/>
      <c r="Z501" s="376"/>
      <c r="AA501" s="376"/>
      <c r="AB501" s="376"/>
      <c r="AC501" s="376"/>
    </row>
    <row r="502" spans="1:29">
      <c r="A502" s="380"/>
      <c r="B502" s="380"/>
      <c r="C502" s="380"/>
      <c r="D502" s="380"/>
      <c r="E502" s="380"/>
      <c r="F502" s="380"/>
      <c r="G502" s="380"/>
      <c r="H502" s="380"/>
      <c r="I502" s="380"/>
      <c r="J502" s="380"/>
      <c r="K502" s="380"/>
      <c r="L502" s="380"/>
      <c r="M502" s="380"/>
      <c r="N502" s="380"/>
      <c r="O502" s="380"/>
      <c r="P502" s="380"/>
      <c r="Q502" s="380"/>
      <c r="R502" s="380"/>
      <c r="U502" s="376"/>
      <c r="V502" s="376"/>
      <c r="W502" s="376"/>
      <c r="X502" s="376"/>
      <c r="Y502" s="376"/>
      <c r="Z502" s="376"/>
      <c r="AA502" s="376"/>
      <c r="AB502" s="376"/>
      <c r="AC502" s="376"/>
    </row>
    <row r="503" spans="1:29">
      <c r="A503" s="380"/>
      <c r="B503" s="380"/>
      <c r="C503" s="380"/>
      <c r="D503" s="380"/>
      <c r="E503" s="380"/>
      <c r="F503" s="380"/>
      <c r="G503" s="380"/>
      <c r="H503" s="380"/>
      <c r="I503" s="380"/>
      <c r="J503" s="380"/>
      <c r="K503" s="380"/>
      <c r="L503" s="380"/>
      <c r="M503" s="380"/>
      <c r="N503" s="380"/>
      <c r="O503" s="380"/>
      <c r="P503" s="380"/>
      <c r="Q503" s="380"/>
      <c r="R503" s="380"/>
      <c r="U503" s="376"/>
      <c r="V503" s="376"/>
      <c r="W503" s="376"/>
      <c r="X503" s="376"/>
      <c r="Y503" s="376"/>
      <c r="Z503" s="376"/>
      <c r="AA503" s="376"/>
      <c r="AB503" s="376"/>
      <c r="AC503" s="376"/>
    </row>
    <row r="504" spans="1:29">
      <c r="A504" s="380"/>
      <c r="B504" s="380"/>
      <c r="C504" s="380"/>
      <c r="D504" s="380"/>
      <c r="E504" s="380"/>
      <c r="F504" s="380"/>
      <c r="G504" s="380"/>
      <c r="H504" s="380"/>
      <c r="I504" s="380"/>
      <c r="J504" s="380"/>
      <c r="K504" s="380"/>
      <c r="L504" s="380"/>
      <c r="M504" s="380"/>
      <c r="N504" s="380"/>
      <c r="O504" s="380"/>
      <c r="P504" s="380"/>
      <c r="Q504" s="380"/>
      <c r="R504" s="380"/>
      <c r="U504" s="376"/>
      <c r="V504" s="376"/>
      <c r="W504" s="376"/>
      <c r="X504" s="376"/>
      <c r="Y504" s="376"/>
      <c r="Z504" s="376"/>
      <c r="AA504" s="376"/>
      <c r="AB504" s="376"/>
      <c r="AC504" s="376"/>
    </row>
    <row r="505" spans="1:29">
      <c r="A505" s="380"/>
      <c r="B505" s="380"/>
      <c r="C505" s="380"/>
      <c r="D505" s="380"/>
      <c r="E505" s="380"/>
      <c r="F505" s="380"/>
      <c r="G505" s="380"/>
      <c r="H505" s="380"/>
      <c r="I505" s="380"/>
      <c r="J505" s="380"/>
      <c r="K505" s="380"/>
      <c r="L505" s="380"/>
      <c r="M505" s="380"/>
      <c r="N505" s="380"/>
      <c r="O505" s="380"/>
      <c r="P505" s="380"/>
      <c r="Q505" s="380"/>
      <c r="R505" s="380"/>
      <c r="U505" s="376"/>
      <c r="V505" s="376"/>
      <c r="W505" s="376"/>
      <c r="X505" s="376"/>
      <c r="Y505" s="376"/>
      <c r="Z505" s="376"/>
      <c r="AA505" s="376"/>
      <c r="AB505" s="376"/>
      <c r="AC505" s="376"/>
    </row>
    <row r="506" spans="1:29">
      <c r="A506" s="380"/>
      <c r="B506" s="380"/>
      <c r="C506" s="380"/>
      <c r="D506" s="380"/>
      <c r="E506" s="380"/>
      <c r="F506" s="380"/>
      <c r="G506" s="380"/>
      <c r="H506" s="380"/>
      <c r="I506" s="380"/>
      <c r="J506" s="380"/>
      <c r="K506" s="380"/>
      <c r="L506" s="380"/>
      <c r="M506" s="380"/>
      <c r="N506" s="380"/>
      <c r="O506" s="380"/>
      <c r="P506" s="380"/>
      <c r="Q506" s="380"/>
      <c r="R506" s="380"/>
      <c r="U506" s="376"/>
      <c r="V506" s="376"/>
      <c r="W506" s="376"/>
      <c r="X506" s="376"/>
      <c r="Y506" s="376"/>
      <c r="Z506" s="376"/>
      <c r="AA506" s="376"/>
      <c r="AB506" s="376"/>
      <c r="AC506" s="376"/>
    </row>
    <row r="507" spans="1:29">
      <c r="A507" s="380"/>
      <c r="B507" s="380"/>
      <c r="C507" s="380"/>
      <c r="D507" s="380"/>
      <c r="E507" s="380"/>
      <c r="F507" s="380"/>
      <c r="G507" s="380"/>
      <c r="H507" s="380"/>
      <c r="I507" s="380"/>
      <c r="J507" s="380"/>
      <c r="K507" s="380"/>
      <c r="L507" s="380"/>
      <c r="M507" s="380"/>
      <c r="N507" s="380"/>
      <c r="O507" s="380"/>
      <c r="P507" s="380"/>
      <c r="Q507" s="380"/>
      <c r="R507" s="380"/>
      <c r="U507" s="376"/>
      <c r="V507" s="376"/>
      <c r="W507" s="376"/>
      <c r="X507" s="376"/>
      <c r="Y507" s="376"/>
      <c r="Z507" s="376"/>
      <c r="AA507" s="376"/>
      <c r="AB507" s="376"/>
      <c r="AC507" s="376"/>
    </row>
    <row r="508" spans="1:29">
      <c r="A508" s="380"/>
      <c r="B508" s="380"/>
      <c r="C508" s="380"/>
      <c r="D508" s="380"/>
      <c r="E508" s="380"/>
      <c r="F508" s="380"/>
      <c r="G508" s="380"/>
      <c r="H508" s="380"/>
      <c r="I508" s="380"/>
      <c r="J508" s="380"/>
      <c r="K508" s="380"/>
      <c r="L508" s="380"/>
      <c r="M508" s="380"/>
      <c r="N508" s="380"/>
      <c r="O508" s="380"/>
      <c r="P508" s="380"/>
      <c r="Q508" s="380"/>
      <c r="R508" s="380"/>
      <c r="U508" s="376"/>
      <c r="V508" s="376"/>
      <c r="W508" s="376"/>
      <c r="X508" s="376"/>
      <c r="Y508" s="376"/>
      <c r="Z508" s="376"/>
      <c r="AA508" s="376"/>
      <c r="AB508" s="376"/>
      <c r="AC508" s="376"/>
    </row>
    <row r="509" spans="1:29">
      <c r="A509" s="380"/>
      <c r="B509" s="380"/>
      <c r="C509" s="380"/>
      <c r="D509" s="380"/>
      <c r="E509" s="380"/>
      <c r="F509" s="380"/>
      <c r="G509" s="380"/>
      <c r="H509" s="380"/>
      <c r="I509" s="380"/>
      <c r="J509" s="380"/>
      <c r="K509" s="380"/>
      <c r="L509" s="380"/>
      <c r="M509" s="380"/>
      <c r="N509" s="380"/>
      <c r="O509" s="380"/>
      <c r="P509" s="380"/>
      <c r="Q509" s="380"/>
      <c r="R509" s="380"/>
      <c r="U509" s="376"/>
      <c r="V509" s="376"/>
      <c r="W509" s="376"/>
      <c r="X509" s="376"/>
      <c r="Y509" s="376"/>
      <c r="Z509" s="376"/>
      <c r="AA509" s="376"/>
      <c r="AB509" s="376"/>
      <c r="AC509" s="376"/>
    </row>
    <row r="510" spans="1:29">
      <c r="A510" s="380"/>
      <c r="B510" s="380"/>
      <c r="C510" s="380"/>
      <c r="D510" s="380"/>
      <c r="E510" s="380"/>
      <c r="F510" s="380"/>
      <c r="G510" s="380"/>
      <c r="H510" s="380"/>
      <c r="I510" s="380"/>
      <c r="J510" s="380"/>
      <c r="K510" s="380"/>
      <c r="L510" s="380"/>
      <c r="M510" s="380"/>
      <c r="N510" s="380"/>
      <c r="O510" s="380"/>
      <c r="P510" s="380"/>
      <c r="Q510" s="380"/>
      <c r="R510" s="380"/>
      <c r="U510" s="376"/>
      <c r="V510" s="376"/>
      <c r="W510" s="376"/>
      <c r="X510" s="376"/>
      <c r="Y510" s="376"/>
      <c r="Z510" s="376"/>
      <c r="AA510" s="376"/>
      <c r="AB510" s="376"/>
      <c r="AC510" s="376"/>
    </row>
    <row r="511" spans="1:29">
      <c r="A511" s="380"/>
      <c r="B511" s="380"/>
      <c r="C511" s="380"/>
      <c r="D511" s="380"/>
      <c r="E511" s="380"/>
      <c r="F511" s="380"/>
      <c r="G511" s="380"/>
      <c r="H511" s="380"/>
      <c r="I511" s="380"/>
      <c r="J511" s="380"/>
      <c r="K511" s="380"/>
      <c r="L511" s="380"/>
      <c r="M511" s="380"/>
      <c r="N511" s="380"/>
      <c r="O511" s="380"/>
      <c r="P511" s="380"/>
      <c r="Q511" s="380"/>
      <c r="R511" s="380"/>
      <c r="U511" s="376"/>
      <c r="V511" s="376"/>
      <c r="W511" s="376"/>
      <c r="X511" s="376"/>
      <c r="Y511" s="376"/>
      <c r="Z511" s="376"/>
      <c r="AA511" s="376"/>
      <c r="AB511" s="376"/>
      <c r="AC511" s="376"/>
    </row>
    <row r="512" spans="1:29">
      <c r="A512" s="380"/>
      <c r="B512" s="380"/>
      <c r="C512" s="380"/>
      <c r="D512" s="380"/>
      <c r="E512" s="380"/>
      <c r="F512" s="380"/>
      <c r="G512" s="380"/>
      <c r="H512" s="380"/>
      <c r="I512" s="380"/>
      <c r="J512" s="380"/>
      <c r="K512" s="380"/>
      <c r="L512" s="380"/>
      <c r="M512" s="380"/>
      <c r="N512" s="380"/>
      <c r="O512" s="380"/>
      <c r="P512" s="380"/>
      <c r="Q512" s="380"/>
      <c r="R512" s="380"/>
      <c r="U512" s="376"/>
      <c r="V512" s="376"/>
      <c r="W512" s="376"/>
      <c r="X512" s="376"/>
      <c r="Y512" s="376"/>
      <c r="Z512" s="376"/>
      <c r="AA512" s="376"/>
      <c r="AB512" s="376"/>
      <c r="AC512" s="376"/>
    </row>
    <row r="513" spans="1:29">
      <c r="A513" s="380"/>
      <c r="B513" s="380"/>
      <c r="C513" s="380"/>
      <c r="D513" s="380"/>
      <c r="E513" s="380"/>
      <c r="F513" s="380"/>
      <c r="G513" s="380"/>
      <c r="H513" s="380"/>
      <c r="I513" s="380"/>
      <c r="J513" s="380"/>
      <c r="K513" s="380"/>
      <c r="L513" s="380"/>
      <c r="M513" s="380"/>
      <c r="N513" s="380"/>
      <c r="O513" s="380"/>
      <c r="P513" s="380"/>
      <c r="Q513" s="380"/>
      <c r="R513" s="380"/>
      <c r="U513" s="376"/>
      <c r="V513" s="376"/>
      <c r="W513" s="376"/>
      <c r="X513" s="376"/>
      <c r="Y513" s="376"/>
      <c r="Z513" s="376"/>
      <c r="AA513" s="376"/>
      <c r="AB513" s="376"/>
      <c r="AC513" s="376"/>
    </row>
    <row r="514" spans="1:29">
      <c r="A514" s="380"/>
      <c r="B514" s="380"/>
      <c r="C514" s="380"/>
      <c r="D514" s="380"/>
      <c r="E514" s="380"/>
      <c r="F514" s="380"/>
      <c r="G514" s="380"/>
      <c r="H514" s="380"/>
      <c r="I514" s="380"/>
      <c r="J514" s="380"/>
      <c r="K514" s="380"/>
      <c r="L514" s="380"/>
      <c r="M514" s="380"/>
      <c r="N514" s="380"/>
      <c r="O514" s="380"/>
      <c r="P514" s="380"/>
      <c r="Q514" s="380"/>
      <c r="R514" s="380"/>
      <c r="U514" s="376"/>
      <c r="V514" s="376"/>
      <c r="W514" s="376"/>
      <c r="X514" s="376"/>
      <c r="Y514" s="376"/>
      <c r="Z514" s="376"/>
      <c r="AA514" s="376"/>
      <c r="AB514" s="376"/>
      <c r="AC514" s="376"/>
    </row>
    <row r="515" spans="1:29">
      <c r="A515" s="380"/>
      <c r="B515" s="380"/>
      <c r="C515" s="380"/>
      <c r="D515" s="380"/>
      <c r="E515" s="380"/>
      <c r="F515" s="380"/>
      <c r="G515" s="380"/>
      <c r="H515" s="380"/>
      <c r="I515" s="380"/>
      <c r="J515" s="380"/>
      <c r="K515" s="380"/>
      <c r="L515" s="380"/>
      <c r="M515" s="380"/>
      <c r="N515" s="380"/>
      <c r="O515" s="380"/>
      <c r="P515" s="380"/>
      <c r="Q515" s="380"/>
      <c r="R515" s="380"/>
      <c r="U515" s="376"/>
      <c r="V515" s="376"/>
      <c r="W515" s="376"/>
      <c r="X515" s="376"/>
      <c r="Y515" s="376"/>
      <c r="Z515" s="376"/>
      <c r="AA515" s="376"/>
      <c r="AB515" s="376"/>
      <c r="AC515" s="376"/>
    </row>
    <row r="516" spans="1:29">
      <c r="A516" s="380"/>
      <c r="B516" s="380"/>
      <c r="C516" s="380"/>
      <c r="D516" s="380"/>
      <c r="E516" s="380"/>
      <c r="F516" s="380"/>
      <c r="G516" s="380"/>
      <c r="H516" s="380"/>
      <c r="I516" s="380"/>
      <c r="J516" s="380"/>
      <c r="K516" s="380"/>
      <c r="L516" s="380"/>
      <c r="M516" s="380"/>
      <c r="N516" s="380"/>
      <c r="O516" s="380"/>
      <c r="P516" s="380"/>
      <c r="Q516" s="380"/>
      <c r="R516" s="380"/>
      <c r="U516" s="376"/>
      <c r="V516" s="376"/>
      <c r="W516" s="376"/>
      <c r="X516" s="376"/>
      <c r="Y516" s="376"/>
      <c r="Z516" s="376"/>
      <c r="AA516" s="376"/>
      <c r="AB516" s="376"/>
      <c r="AC516" s="376"/>
    </row>
    <row r="517" spans="1:29">
      <c r="A517" s="380"/>
      <c r="B517" s="380"/>
      <c r="C517" s="380"/>
      <c r="D517" s="380"/>
      <c r="E517" s="380"/>
      <c r="F517" s="380"/>
      <c r="G517" s="380"/>
      <c r="H517" s="380"/>
      <c r="I517" s="380"/>
      <c r="J517" s="380"/>
      <c r="K517" s="380"/>
      <c r="L517" s="380"/>
      <c r="M517" s="380"/>
      <c r="N517" s="380"/>
      <c r="O517" s="380"/>
      <c r="P517" s="380"/>
      <c r="Q517" s="380"/>
      <c r="R517" s="380"/>
      <c r="U517" s="376"/>
      <c r="V517" s="376"/>
      <c r="W517" s="376"/>
      <c r="X517" s="376"/>
      <c r="Y517" s="376"/>
      <c r="Z517" s="376"/>
      <c r="AA517" s="376"/>
      <c r="AB517" s="376"/>
      <c r="AC517" s="376"/>
    </row>
    <row r="518" spans="1:29">
      <c r="A518" s="380"/>
      <c r="B518" s="380"/>
      <c r="C518" s="380"/>
      <c r="D518" s="380"/>
      <c r="E518" s="380"/>
      <c r="F518" s="380"/>
      <c r="G518" s="380"/>
      <c r="H518" s="380"/>
      <c r="I518" s="380"/>
      <c r="J518" s="380"/>
      <c r="K518" s="380"/>
      <c r="L518" s="380"/>
      <c r="M518" s="380"/>
      <c r="N518" s="380"/>
      <c r="O518" s="380"/>
      <c r="P518" s="380"/>
      <c r="Q518" s="380"/>
      <c r="R518" s="380"/>
      <c r="U518" s="376"/>
      <c r="V518" s="376"/>
      <c r="W518" s="376"/>
      <c r="X518" s="376"/>
      <c r="Y518" s="376"/>
      <c r="Z518" s="376"/>
      <c r="AA518" s="376"/>
      <c r="AB518" s="376"/>
      <c r="AC518" s="376"/>
    </row>
    <row r="519" spans="1:29">
      <c r="A519" s="380"/>
      <c r="B519" s="380"/>
      <c r="C519" s="380"/>
      <c r="D519" s="380"/>
      <c r="E519" s="380"/>
      <c r="F519" s="380"/>
      <c r="G519" s="380"/>
      <c r="H519" s="380"/>
      <c r="I519" s="380"/>
      <c r="J519" s="380"/>
      <c r="K519" s="380"/>
      <c r="L519" s="380"/>
      <c r="M519" s="380"/>
      <c r="N519" s="380"/>
      <c r="O519" s="380"/>
      <c r="P519" s="380"/>
      <c r="Q519" s="380"/>
      <c r="R519" s="380"/>
      <c r="U519" s="376"/>
      <c r="V519" s="376"/>
      <c r="W519" s="376"/>
      <c r="X519" s="376"/>
      <c r="Y519" s="376"/>
      <c r="Z519" s="376"/>
      <c r="AA519" s="376"/>
      <c r="AB519" s="376"/>
      <c r="AC519" s="376"/>
    </row>
    <row r="520" spans="1:29">
      <c r="A520" s="380"/>
      <c r="B520" s="380"/>
      <c r="C520" s="380"/>
      <c r="D520" s="380"/>
      <c r="E520" s="380"/>
      <c r="F520" s="380"/>
      <c r="G520" s="380"/>
      <c r="H520" s="380"/>
      <c r="I520" s="380"/>
      <c r="J520" s="380"/>
      <c r="K520" s="380"/>
      <c r="L520" s="380"/>
      <c r="M520" s="380"/>
      <c r="N520" s="380"/>
      <c r="O520" s="380"/>
      <c r="P520" s="380"/>
      <c r="Q520" s="380"/>
      <c r="R520" s="380"/>
      <c r="U520" s="376"/>
      <c r="V520" s="376"/>
      <c r="W520" s="376"/>
      <c r="X520" s="376"/>
      <c r="Y520" s="376"/>
      <c r="Z520" s="376"/>
      <c r="AA520" s="376"/>
      <c r="AB520" s="376"/>
      <c r="AC520" s="376"/>
    </row>
    <row r="521" spans="1:29">
      <c r="A521" s="380"/>
      <c r="B521" s="380"/>
      <c r="C521" s="380"/>
      <c r="D521" s="380"/>
      <c r="E521" s="380"/>
      <c r="F521" s="380"/>
      <c r="G521" s="380"/>
      <c r="H521" s="380"/>
      <c r="I521" s="380"/>
      <c r="J521" s="380"/>
      <c r="K521" s="380"/>
      <c r="L521" s="380"/>
      <c r="M521" s="380"/>
      <c r="N521" s="380"/>
      <c r="O521" s="380"/>
      <c r="P521" s="380"/>
      <c r="Q521" s="380"/>
      <c r="R521" s="380"/>
      <c r="U521" s="376"/>
      <c r="V521" s="376"/>
      <c r="W521" s="376"/>
      <c r="X521" s="376"/>
      <c r="Y521" s="376"/>
      <c r="Z521" s="376"/>
      <c r="AA521" s="376"/>
      <c r="AB521" s="376"/>
      <c r="AC521" s="376"/>
    </row>
    <row r="522" spans="1:29">
      <c r="A522" s="380"/>
      <c r="B522" s="380"/>
      <c r="C522" s="380"/>
      <c r="D522" s="380"/>
      <c r="E522" s="380"/>
      <c r="F522" s="380"/>
      <c r="G522" s="380"/>
      <c r="H522" s="380"/>
      <c r="I522" s="380"/>
      <c r="J522" s="380"/>
      <c r="K522" s="380"/>
      <c r="L522" s="380"/>
      <c r="M522" s="380"/>
      <c r="N522" s="380"/>
      <c r="O522" s="380"/>
      <c r="P522" s="380"/>
      <c r="Q522" s="380"/>
      <c r="R522" s="380"/>
      <c r="U522" s="376"/>
      <c r="V522" s="376"/>
      <c r="W522" s="376"/>
      <c r="X522" s="376"/>
      <c r="Y522" s="376"/>
      <c r="Z522" s="376"/>
      <c r="AA522" s="376"/>
      <c r="AB522" s="376"/>
      <c r="AC522" s="376"/>
    </row>
    <row r="523" spans="1:29">
      <c r="A523" s="380"/>
      <c r="B523" s="380"/>
      <c r="C523" s="380"/>
      <c r="D523" s="380"/>
      <c r="E523" s="380"/>
      <c r="F523" s="380"/>
      <c r="G523" s="380"/>
      <c r="H523" s="380"/>
      <c r="I523" s="380"/>
      <c r="J523" s="380"/>
      <c r="K523" s="380"/>
      <c r="L523" s="380"/>
      <c r="M523" s="380"/>
      <c r="N523" s="380"/>
      <c r="O523" s="380"/>
      <c r="P523" s="380"/>
      <c r="Q523" s="380"/>
      <c r="R523" s="380"/>
      <c r="U523" s="376"/>
      <c r="V523" s="376"/>
      <c r="W523" s="376"/>
      <c r="X523" s="376"/>
      <c r="Y523" s="376"/>
      <c r="Z523" s="376"/>
      <c r="AA523" s="376"/>
      <c r="AB523" s="376"/>
      <c r="AC523" s="376"/>
    </row>
    <row r="524" spans="1:29">
      <c r="A524" s="380"/>
      <c r="B524" s="380"/>
      <c r="C524" s="380"/>
      <c r="D524" s="380"/>
      <c r="E524" s="380"/>
      <c r="F524" s="380"/>
      <c r="G524" s="380"/>
      <c r="H524" s="380"/>
      <c r="I524" s="380"/>
      <c r="J524" s="380"/>
      <c r="K524" s="380"/>
      <c r="L524" s="380"/>
      <c r="M524" s="380"/>
      <c r="N524" s="380"/>
      <c r="O524" s="380"/>
      <c r="P524" s="380"/>
      <c r="Q524" s="380"/>
      <c r="R524" s="380"/>
      <c r="U524" s="376"/>
      <c r="V524" s="376"/>
      <c r="W524" s="376"/>
      <c r="X524" s="376"/>
      <c r="Y524" s="376"/>
      <c r="Z524" s="376"/>
      <c r="AA524" s="376"/>
      <c r="AB524" s="376"/>
      <c r="AC524" s="376"/>
    </row>
    <row r="525" spans="1:29">
      <c r="A525" s="380"/>
      <c r="B525" s="380"/>
      <c r="C525" s="380"/>
      <c r="D525" s="380"/>
      <c r="E525" s="380"/>
      <c r="F525" s="380"/>
      <c r="G525" s="380"/>
      <c r="H525" s="380"/>
      <c r="I525" s="380"/>
      <c r="J525" s="380"/>
      <c r="K525" s="380"/>
      <c r="L525" s="380"/>
      <c r="M525" s="380"/>
      <c r="N525" s="380"/>
      <c r="O525" s="380"/>
      <c r="P525" s="380"/>
      <c r="Q525" s="380"/>
      <c r="R525" s="380"/>
      <c r="U525" s="376"/>
      <c r="V525" s="376"/>
      <c r="W525" s="376"/>
      <c r="X525" s="376"/>
      <c r="Y525" s="376"/>
      <c r="Z525" s="376"/>
      <c r="AA525" s="376"/>
      <c r="AB525" s="376"/>
      <c r="AC525" s="376"/>
    </row>
    <row r="526" spans="1:29">
      <c r="A526" s="380"/>
      <c r="B526" s="380"/>
      <c r="C526" s="380"/>
      <c r="D526" s="380"/>
      <c r="E526" s="380"/>
      <c r="F526" s="380"/>
      <c r="G526" s="380"/>
      <c r="H526" s="380"/>
      <c r="I526" s="380"/>
      <c r="J526" s="380"/>
      <c r="K526" s="380"/>
      <c r="L526" s="380"/>
      <c r="M526" s="380"/>
      <c r="N526" s="380"/>
      <c r="O526" s="380"/>
      <c r="P526" s="380"/>
      <c r="Q526" s="380"/>
      <c r="R526" s="380"/>
      <c r="U526" s="376"/>
      <c r="V526" s="376"/>
      <c r="W526" s="376"/>
      <c r="X526" s="376"/>
      <c r="Y526" s="376"/>
      <c r="Z526" s="376"/>
      <c r="AA526" s="376"/>
      <c r="AB526" s="376"/>
      <c r="AC526" s="376"/>
    </row>
    <row r="527" spans="1:29">
      <c r="A527" s="380"/>
      <c r="B527" s="380"/>
      <c r="C527" s="380"/>
      <c r="D527" s="380"/>
      <c r="E527" s="380"/>
      <c r="F527" s="380"/>
      <c r="G527" s="380"/>
      <c r="H527" s="380"/>
      <c r="I527" s="380"/>
      <c r="J527" s="380"/>
      <c r="K527" s="380"/>
      <c r="L527" s="380"/>
      <c r="M527" s="380"/>
      <c r="N527" s="380"/>
      <c r="O527" s="380"/>
      <c r="P527" s="380"/>
      <c r="Q527" s="380"/>
      <c r="R527" s="380"/>
      <c r="U527" s="376"/>
      <c r="V527" s="376"/>
      <c r="W527" s="376"/>
      <c r="X527" s="376"/>
      <c r="Y527" s="376"/>
      <c r="Z527" s="376"/>
      <c r="AA527" s="376"/>
      <c r="AB527" s="376"/>
      <c r="AC527" s="376"/>
    </row>
    <row r="528" spans="1:29">
      <c r="A528" s="380"/>
      <c r="B528" s="380"/>
      <c r="C528" s="380"/>
      <c r="D528" s="380"/>
      <c r="E528" s="380"/>
      <c r="F528" s="380"/>
      <c r="G528" s="380"/>
      <c r="H528" s="380"/>
      <c r="I528" s="380"/>
      <c r="J528" s="380"/>
      <c r="K528" s="380"/>
      <c r="L528" s="380"/>
      <c r="M528" s="380"/>
      <c r="N528" s="380"/>
      <c r="O528" s="380"/>
      <c r="P528" s="380"/>
      <c r="Q528" s="380"/>
      <c r="R528" s="380"/>
      <c r="U528" s="376"/>
      <c r="V528" s="376"/>
      <c r="W528" s="376"/>
      <c r="X528" s="376"/>
      <c r="Y528" s="376"/>
      <c r="Z528" s="376"/>
      <c r="AA528" s="376"/>
      <c r="AB528" s="376"/>
      <c r="AC528" s="376"/>
    </row>
    <row r="529" spans="1:29">
      <c r="A529" s="380"/>
      <c r="B529" s="380"/>
      <c r="C529" s="380"/>
      <c r="D529" s="380"/>
      <c r="E529" s="380"/>
      <c r="F529" s="380"/>
      <c r="G529" s="380"/>
      <c r="H529" s="380"/>
      <c r="I529" s="380"/>
      <c r="J529" s="380"/>
      <c r="K529" s="380"/>
      <c r="L529" s="380"/>
      <c r="M529" s="380"/>
      <c r="N529" s="380"/>
      <c r="O529" s="380"/>
      <c r="P529" s="380"/>
      <c r="Q529" s="380"/>
      <c r="R529" s="380"/>
      <c r="U529" s="376"/>
      <c r="V529" s="376"/>
      <c r="W529" s="376"/>
      <c r="X529" s="376"/>
      <c r="Y529" s="376"/>
      <c r="Z529" s="376"/>
      <c r="AA529" s="376"/>
      <c r="AB529" s="376"/>
      <c r="AC529" s="376"/>
    </row>
    <row r="530" spans="1:29">
      <c r="A530" s="380"/>
      <c r="B530" s="380"/>
      <c r="C530" s="380"/>
      <c r="D530" s="380"/>
      <c r="E530" s="380"/>
      <c r="F530" s="380"/>
      <c r="G530" s="380"/>
      <c r="H530" s="380"/>
      <c r="I530" s="380"/>
      <c r="J530" s="380"/>
      <c r="K530" s="380"/>
      <c r="L530" s="380"/>
      <c r="M530" s="380"/>
      <c r="N530" s="380"/>
      <c r="O530" s="380"/>
      <c r="P530" s="380"/>
      <c r="Q530" s="380"/>
      <c r="R530" s="380"/>
      <c r="U530" s="376"/>
      <c r="V530" s="376"/>
      <c r="W530" s="376"/>
      <c r="X530" s="376"/>
      <c r="Y530" s="376"/>
      <c r="Z530" s="376"/>
      <c r="AA530" s="376"/>
      <c r="AB530" s="376"/>
      <c r="AC530" s="376"/>
    </row>
    <row r="531" spans="1:29">
      <c r="A531" s="380"/>
      <c r="B531" s="380"/>
      <c r="C531" s="380"/>
      <c r="D531" s="380"/>
      <c r="E531" s="380"/>
      <c r="F531" s="380"/>
      <c r="G531" s="380"/>
      <c r="H531" s="380"/>
      <c r="I531" s="380"/>
      <c r="J531" s="380"/>
      <c r="K531" s="380"/>
      <c r="L531" s="380"/>
      <c r="M531" s="380"/>
      <c r="N531" s="380"/>
      <c r="O531" s="380"/>
      <c r="P531" s="380"/>
      <c r="Q531" s="380"/>
      <c r="R531" s="380"/>
      <c r="U531" s="376"/>
      <c r="V531" s="376"/>
      <c r="W531" s="376"/>
      <c r="X531" s="376"/>
      <c r="Y531" s="376"/>
      <c r="Z531" s="376"/>
      <c r="AA531" s="376"/>
      <c r="AB531" s="376"/>
      <c r="AC531" s="376"/>
    </row>
    <row r="532" spans="1:29">
      <c r="A532" s="380"/>
      <c r="B532" s="380"/>
      <c r="C532" s="380"/>
      <c r="D532" s="380"/>
      <c r="E532" s="380"/>
      <c r="F532" s="380"/>
      <c r="G532" s="380"/>
      <c r="H532" s="380"/>
      <c r="I532" s="380"/>
      <c r="J532" s="380"/>
      <c r="K532" s="380"/>
      <c r="L532" s="380"/>
      <c r="M532" s="380"/>
      <c r="N532" s="380"/>
      <c r="O532" s="380"/>
      <c r="P532" s="380"/>
      <c r="Q532" s="380"/>
      <c r="R532" s="380"/>
      <c r="U532" s="376"/>
      <c r="V532" s="376"/>
      <c r="W532" s="376"/>
      <c r="X532" s="376"/>
      <c r="Y532" s="376"/>
      <c r="Z532" s="376"/>
      <c r="AA532" s="376"/>
      <c r="AB532" s="376"/>
      <c r="AC532" s="376"/>
    </row>
    <row r="533" spans="1:29">
      <c r="A533" s="380"/>
      <c r="B533" s="380"/>
      <c r="C533" s="380"/>
      <c r="D533" s="380"/>
      <c r="E533" s="380"/>
      <c r="F533" s="380"/>
      <c r="G533" s="380"/>
      <c r="H533" s="380"/>
      <c r="I533" s="380"/>
      <c r="J533" s="380"/>
      <c r="K533" s="380"/>
      <c r="L533" s="380"/>
      <c r="M533" s="380"/>
      <c r="N533" s="380"/>
      <c r="O533" s="380"/>
      <c r="P533" s="380"/>
      <c r="Q533" s="380"/>
      <c r="R533" s="380"/>
      <c r="U533" s="376"/>
      <c r="V533" s="376"/>
      <c r="W533" s="376"/>
      <c r="X533" s="376"/>
      <c r="Y533" s="376"/>
      <c r="Z533" s="376"/>
      <c r="AA533" s="376"/>
      <c r="AB533" s="376"/>
      <c r="AC533" s="376"/>
    </row>
    <row r="534" spans="1:29">
      <c r="A534" s="380"/>
      <c r="B534" s="380"/>
      <c r="C534" s="380"/>
      <c r="D534" s="380"/>
      <c r="E534" s="380"/>
      <c r="F534" s="380"/>
      <c r="G534" s="380"/>
      <c r="H534" s="380"/>
      <c r="I534" s="380"/>
      <c r="J534" s="380"/>
      <c r="K534" s="380"/>
      <c r="L534" s="380"/>
      <c r="M534" s="380"/>
      <c r="N534" s="380"/>
      <c r="O534" s="380"/>
      <c r="P534" s="380"/>
      <c r="Q534" s="380"/>
      <c r="R534" s="380"/>
      <c r="U534" s="376"/>
      <c r="V534" s="376"/>
      <c r="W534" s="376"/>
      <c r="X534" s="376"/>
      <c r="Y534" s="376"/>
      <c r="Z534" s="376"/>
      <c r="AA534" s="376"/>
      <c r="AB534" s="376"/>
      <c r="AC534" s="376"/>
    </row>
    <row r="535" spans="1:29">
      <c r="A535" s="380"/>
      <c r="B535" s="380"/>
      <c r="C535" s="380"/>
      <c r="D535" s="380"/>
      <c r="E535" s="380"/>
      <c r="F535" s="380"/>
      <c r="G535" s="380"/>
      <c r="H535" s="380"/>
      <c r="I535" s="380"/>
      <c r="J535" s="380"/>
      <c r="K535" s="380"/>
      <c r="L535" s="380"/>
      <c r="M535" s="380"/>
      <c r="N535" s="380"/>
      <c r="O535" s="380"/>
      <c r="P535" s="380"/>
      <c r="Q535" s="380"/>
      <c r="R535" s="380"/>
      <c r="U535" s="376"/>
      <c r="V535" s="376"/>
      <c r="W535" s="376"/>
      <c r="X535" s="376"/>
      <c r="Y535" s="376"/>
      <c r="Z535" s="376"/>
      <c r="AA535" s="376"/>
      <c r="AB535" s="376"/>
      <c r="AC535" s="376"/>
    </row>
    <row r="536" spans="1:29">
      <c r="A536" s="380"/>
      <c r="B536" s="380"/>
      <c r="C536" s="380"/>
      <c r="D536" s="380"/>
      <c r="E536" s="380"/>
      <c r="F536" s="380"/>
      <c r="G536" s="380"/>
      <c r="H536" s="380"/>
      <c r="I536" s="380"/>
      <c r="J536" s="380"/>
      <c r="K536" s="380"/>
      <c r="L536" s="380"/>
      <c r="M536" s="380"/>
      <c r="N536" s="380"/>
      <c r="O536" s="380"/>
      <c r="P536" s="380"/>
      <c r="Q536" s="380"/>
      <c r="R536" s="380"/>
      <c r="U536" s="376"/>
      <c r="V536" s="376"/>
      <c r="W536" s="376"/>
      <c r="X536" s="376"/>
      <c r="Y536" s="376"/>
      <c r="Z536" s="376"/>
      <c r="AA536" s="376"/>
      <c r="AB536" s="376"/>
      <c r="AC536" s="376"/>
    </row>
    <row r="537" spans="1:29">
      <c r="A537" s="380"/>
      <c r="B537" s="380"/>
      <c r="C537" s="380"/>
      <c r="D537" s="380"/>
      <c r="E537" s="380"/>
      <c r="F537" s="380"/>
      <c r="G537" s="380"/>
      <c r="H537" s="380"/>
      <c r="I537" s="380"/>
      <c r="J537" s="380"/>
      <c r="K537" s="380"/>
      <c r="L537" s="380"/>
      <c r="M537" s="380"/>
      <c r="N537" s="380"/>
      <c r="O537" s="380"/>
      <c r="P537" s="380"/>
      <c r="Q537" s="380"/>
      <c r="R537" s="380"/>
      <c r="U537" s="376"/>
      <c r="V537" s="376"/>
      <c r="W537" s="376"/>
      <c r="X537" s="376"/>
      <c r="Y537" s="376"/>
      <c r="Z537" s="376"/>
      <c r="AA537" s="376"/>
      <c r="AB537" s="376"/>
      <c r="AC537" s="376"/>
    </row>
    <row r="538" spans="1:29">
      <c r="A538" s="380"/>
      <c r="B538" s="380"/>
      <c r="C538" s="380"/>
      <c r="D538" s="380"/>
      <c r="E538" s="380"/>
      <c r="F538" s="380"/>
      <c r="G538" s="380"/>
      <c r="H538" s="380"/>
      <c r="I538" s="380"/>
      <c r="J538" s="380"/>
      <c r="K538" s="380"/>
      <c r="L538" s="380"/>
      <c r="M538" s="380"/>
      <c r="N538" s="380"/>
      <c r="O538" s="380"/>
      <c r="P538" s="380"/>
      <c r="Q538" s="380"/>
      <c r="R538" s="380"/>
      <c r="U538" s="376"/>
      <c r="V538" s="376"/>
      <c r="W538" s="376"/>
      <c r="X538" s="376"/>
      <c r="Y538" s="376"/>
      <c r="Z538" s="376"/>
      <c r="AA538" s="376"/>
      <c r="AB538" s="376"/>
      <c r="AC538" s="376"/>
    </row>
    <row r="539" spans="1:29">
      <c r="A539" s="380"/>
      <c r="B539" s="380"/>
      <c r="C539" s="380"/>
      <c r="D539" s="380"/>
      <c r="E539" s="380"/>
      <c r="F539" s="380"/>
      <c r="G539" s="380"/>
      <c r="H539" s="380"/>
      <c r="I539" s="380"/>
      <c r="J539" s="380"/>
      <c r="K539" s="380"/>
      <c r="L539" s="380"/>
      <c r="M539" s="380"/>
      <c r="N539" s="380"/>
      <c r="O539" s="380"/>
      <c r="P539" s="380"/>
      <c r="Q539" s="380"/>
      <c r="R539" s="380"/>
      <c r="U539" s="376"/>
      <c r="V539" s="376"/>
      <c r="W539" s="376"/>
      <c r="X539" s="376"/>
      <c r="Y539" s="376"/>
      <c r="Z539" s="376"/>
      <c r="AA539" s="376"/>
      <c r="AB539" s="376"/>
      <c r="AC539" s="376"/>
    </row>
    <row r="540" spans="1:29">
      <c r="A540" s="380"/>
      <c r="B540" s="380"/>
      <c r="C540" s="380"/>
      <c r="D540" s="380"/>
      <c r="E540" s="380"/>
      <c r="F540" s="380"/>
      <c r="G540" s="380"/>
      <c r="H540" s="380"/>
      <c r="I540" s="380"/>
      <c r="J540" s="380"/>
      <c r="K540" s="380"/>
      <c r="L540" s="380"/>
      <c r="M540" s="380"/>
      <c r="N540" s="380"/>
      <c r="O540" s="380"/>
      <c r="P540" s="380"/>
      <c r="Q540" s="380"/>
      <c r="R540" s="380"/>
      <c r="U540" s="376"/>
      <c r="V540" s="376"/>
      <c r="W540" s="376"/>
      <c r="X540" s="376"/>
      <c r="Y540" s="376"/>
      <c r="Z540" s="376"/>
      <c r="AA540" s="376"/>
      <c r="AB540" s="376"/>
      <c r="AC540" s="376"/>
    </row>
    <row r="541" spans="1:29">
      <c r="A541" s="380"/>
      <c r="B541" s="380"/>
      <c r="C541" s="380"/>
      <c r="D541" s="380"/>
      <c r="E541" s="380"/>
      <c r="F541" s="380"/>
      <c r="G541" s="380"/>
      <c r="H541" s="380"/>
      <c r="I541" s="380"/>
      <c r="J541" s="380"/>
      <c r="K541" s="380"/>
      <c r="L541" s="380"/>
      <c r="M541" s="380"/>
      <c r="N541" s="380"/>
      <c r="O541" s="380"/>
      <c r="P541" s="380"/>
      <c r="Q541" s="380"/>
      <c r="R541" s="380"/>
      <c r="U541" s="376"/>
      <c r="V541" s="376"/>
      <c r="W541" s="376"/>
      <c r="X541" s="376"/>
      <c r="Y541" s="376"/>
      <c r="Z541" s="376"/>
      <c r="AA541" s="376"/>
      <c r="AB541" s="376"/>
      <c r="AC541" s="376"/>
    </row>
    <row r="542" spans="1:29">
      <c r="A542" s="380"/>
      <c r="B542" s="380"/>
      <c r="C542" s="380"/>
      <c r="D542" s="380"/>
      <c r="E542" s="380"/>
      <c r="F542" s="380"/>
      <c r="G542" s="380"/>
      <c r="H542" s="380"/>
      <c r="I542" s="380"/>
      <c r="J542" s="380"/>
      <c r="K542" s="380"/>
      <c r="L542" s="380"/>
      <c r="M542" s="380"/>
      <c r="N542" s="380"/>
      <c r="O542" s="380"/>
      <c r="P542" s="380"/>
      <c r="Q542" s="380"/>
      <c r="R542" s="380"/>
      <c r="U542" s="376"/>
      <c r="V542" s="376"/>
      <c r="W542" s="376"/>
      <c r="X542" s="376"/>
      <c r="Y542" s="376"/>
      <c r="Z542" s="376"/>
      <c r="AA542" s="376"/>
      <c r="AB542" s="376"/>
      <c r="AC542" s="376"/>
    </row>
    <row r="543" spans="1:29">
      <c r="A543" s="380"/>
      <c r="B543" s="380"/>
      <c r="C543" s="380"/>
      <c r="D543" s="380"/>
      <c r="E543" s="380"/>
      <c r="F543" s="380"/>
      <c r="G543" s="380"/>
      <c r="H543" s="380"/>
      <c r="I543" s="380"/>
      <c r="J543" s="380"/>
      <c r="K543" s="380"/>
      <c r="L543" s="380"/>
      <c r="M543" s="380"/>
      <c r="N543" s="380"/>
      <c r="O543" s="380"/>
      <c r="P543" s="380"/>
      <c r="Q543" s="380"/>
      <c r="R543" s="380"/>
      <c r="U543" s="376"/>
      <c r="V543" s="376"/>
      <c r="W543" s="376"/>
      <c r="X543" s="376"/>
      <c r="Y543" s="376"/>
      <c r="Z543" s="376"/>
      <c r="AA543" s="376"/>
      <c r="AB543" s="376"/>
      <c r="AC543" s="376"/>
    </row>
    <row r="544" spans="1:29">
      <c r="A544" s="380"/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380"/>
      <c r="N544" s="380"/>
      <c r="O544" s="380"/>
      <c r="P544" s="380"/>
      <c r="Q544" s="380"/>
      <c r="R544" s="380"/>
      <c r="U544" s="376"/>
      <c r="V544" s="376"/>
      <c r="W544" s="376"/>
      <c r="X544" s="376"/>
      <c r="Y544" s="376"/>
      <c r="Z544" s="376"/>
      <c r="AA544" s="376"/>
      <c r="AB544" s="376"/>
      <c r="AC544" s="376"/>
    </row>
    <row r="545" spans="1:29">
      <c r="A545" s="380"/>
      <c r="B545" s="380"/>
      <c r="C545" s="380"/>
      <c r="D545" s="380"/>
      <c r="E545" s="380"/>
      <c r="F545" s="380"/>
      <c r="G545" s="380"/>
      <c r="H545" s="380"/>
      <c r="I545" s="380"/>
      <c r="J545" s="380"/>
      <c r="K545" s="380"/>
      <c r="L545" s="380"/>
      <c r="M545" s="380"/>
      <c r="N545" s="380"/>
      <c r="O545" s="380"/>
      <c r="P545" s="380"/>
      <c r="Q545" s="380"/>
      <c r="R545" s="380"/>
      <c r="U545" s="376"/>
      <c r="V545" s="376"/>
      <c r="W545" s="376"/>
      <c r="X545" s="376"/>
      <c r="Y545" s="376"/>
      <c r="Z545" s="376"/>
      <c r="AA545" s="376"/>
      <c r="AB545" s="376"/>
      <c r="AC545" s="376"/>
    </row>
    <row r="546" spans="1:29">
      <c r="A546" s="380"/>
      <c r="B546" s="380"/>
      <c r="C546" s="380"/>
      <c r="D546" s="380"/>
      <c r="E546" s="380"/>
      <c r="F546" s="380"/>
      <c r="G546" s="380"/>
      <c r="H546" s="380"/>
      <c r="I546" s="380"/>
      <c r="J546" s="380"/>
      <c r="K546" s="380"/>
      <c r="L546" s="380"/>
      <c r="M546" s="380"/>
      <c r="N546" s="380"/>
      <c r="O546" s="380"/>
      <c r="P546" s="380"/>
      <c r="Q546" s="380"/>
      <c r="R546" s="380"/>
      <c r="U546" s="376"/>
      <c r="V546" s="376"/>
      <c r="W546" s="376"/>
      <c r="X546" s="376"/>
      <c r="Y546" s="376"/>
      <c r="Z546" s="376"/>
      <c r="AA546" s="376"/>
      <c r="AB546" s="376"/>
      <c r="AC546" s="376"/>
    </row>
    <row r="547" spans="1:29">
      <c r="A547" s="380"/>
      <c r="B547" s="380"/>
      <c r="C547" s="380"/>
      <c r="D547" s="380"/>
      <c r="E547" s="380"/>
      <c r="F547" s="380"/>
      <c r="G547" s="380"/>
      <c r="H547" s="380"/>
      <c r="I547" s="380"/>
      <c r="J547" s="380"/>
      <c r="K547" s="380"/>
      <c r="L547" s="380"/>
      <c r="M547" s="380"/>
      <c r="N547" s="380"/>
      <c r="O547" s="380"/>
      <c r="P547" s="380"/>
      <c r="Q547" s="380"/>
      <c r="R547" s="380"/>
      <c r="U547" s="376"/>
      <c r="V547" s="376"/>
      <c r="W547" s="376"/>
      <c r="X547" s="376"/>
      <c r="Y547" s="376"/>
      <c r="Z547" s="376"/>
      <c r="AA547" s="376"/>
      <c r="AB547" s="376"/>
      <c r="AC547" s="376"/>
    </row>
    <row r="548" spans="1:29">
      <c r="A548" s="380"/>
      <c r="B548" s="380"/>
      <c r="C548" s="380"/>
      <c r="D548" s="380"/>
      <c r="E548" s="380"/>
      <c r="F548" s="380"/>
      <c r="G548" s="380"/>
      <c r="H548" s="380"/>
      <c r="I548" s="380"/>
      <c r="J548" s="380"/>
      <c r="K548" s="380"/>
      <c r="L548" s="380"/>
      <c r="M548" s="380"/>
      <c r="N548" s="380"/>
      <c r="O548" s="380"/>
      <c r="P548" s="380"/>
      <c r="Q548" s="380"/>
      <c r="R548" s="380"/>
      <c r="U548" s="376"/>
      <c r="V548" s="376"/>
      <c r="W548" s="376"/>
      <c r="X548" s="376"/>
      <c r="Y548" s="376"/>
      <c r="Z548" s="376"/>
      <c r="AA548" s="376"/>
      <c r="AB548" s="376"/>
      <c r="AC548" s="376"/>
    </row>
    <row r="549" spans="1:29">
      <c r="A549" s="380"/>
      <c r="B549" s="380"/>
      <c r="C549" s="380"/>
      <c r="D549" s="380"/>
      <c r="E549" s="380"/>
      <c r="F549" s="380"/>
      <c r="G549" s="380"/>
      <c r="H549" s="380"/>
      <c r="I549" s="380"/>
      <c r="J549" s="380"/>
      <c r="K549" s="380"/>
      <c r="L549" s="380"/>
      <c r="M549" s="380"/>
      <c r="N549" s="380"/>
      <c r="O549" s="380"/>
      <c r="P549" s="380"/>
      <c r="Q549" s="380"/>
      <c r="R549" s="380"/>
      <c r="U549" s="376"/>
      <c r="V549" s="376"/>
      <c r="W549" s="376"/>
      <c r="X549" s="376"/>
      <c r="Y549" s="376"/>
      <c r="Z549" s="376"/>
      <c r="AA549" s="376"/>
      <c r="AB549" s="376"/>
      <c r="AC549" s="376"/>
    </row>
    <row r="550" spans="1:29">
      <c r="A550" s="380"/>
      <c r="B550" s="380"/>
      <c r="C550" s="380"/>
      <c r="D550" s="380"/>
      <c r="E550" s="380"/>
      <c r="F550" s="380"/>
      <c r="G550" s="380"/>
      <c r="H550" s="380"/>
      <c r="I550" s="380"/>
      <c r="J550" s="380"/>
      <c r="K550" s="380"/>
      <c r="L550" s="380"/>
      <c r="M550" s="380"/>
      <c r="N550" s="380"/>
      <c r="O550" s="380"/>
      <c r="P550" s="380"/>
      <c r="Q550" s="380"/>
      <c r="R550" s="380"/>
      <c r="U550" s="376"/>
      <c r="V550" s="376"/>
      <c r="W550" s="376"/>
      <c r="X550" s="376"/>
      <c r="Y550" s="376"/>
      <c r="Z550" s="376"/>
      <c r="AA550" s="376"/>
      <c r="AB550" s="376"/>
      <c r="AC550" s="376"/>
    </row>
    <row r="551" spans="1:29">
      <c r="A551" s="380"/>
      <c r="B551" s="380"/>
      <c r="C551" s="380"/>
      <c r="D551" s="380"/>
      <c r="E551" s="380"/>
      <c r="F551" s="380"/>
      <c r="G551" s="380"/>
      <c r="H551" s="380"/>
      <c r="I551" s="380"/>
      <c r="J551" s="380"/>
      <c r="K551" s="380"/>
      <c r="L551" s="380"/>
      <c r="M551" s="380"/>
      <c r="N551" s="380"/>
      <c r="O551" s="380"/>
      <c r="P551" s="380"/>
      <c r="Q551" s="380"/>
      <c r="R551" s="380"/>
      <c r="U551" s="376"/>
      <c r="V551" s="376"/>
      <c r="W551" s="376"/>
      <c r="X551" s="376"/>
      <c r="Y551" s="376"/>
      <c r="Z551" s="376"/>
      <c r="AA551" s="376"/>
      <c r="AB551" s="376"/>
      <c r="AC551" s="376"/>
    </row>
  </sheetData>
  <mergeCells count="4">
    <mergeCell ref="F7:M7"/>
    <mergeCell ref="D11:I11"/>
    <mergeCell ref="H12:I12"/>
    <mergeCell ref="I14:K14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3"/>
  <sheetViews>
    <sheetView workbookViewId="0">
      <selection activeCell="D11" sqref="D11:I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7.140625" style="62" customWidth="1"/>
    <col min="5" max="5" width="20.140625" style="62" customWidth="1"/>
    <col min="6" max="6" width="8.42578125" style="62" bestFit="1" customWidth="1"/>
    <col min="7" max="7" width="6.28515625" style="62" customWidth="1"/>
    <col min="8" max="8" width="6.140625" style="62" bestFit="1" customWidth="1"/>
    <col min="9" max="9" width="5.28515625" style="62" customWidth="1"/>
    <col min="10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1592</v>
      </c>
      <c r="E11" s="505"/>
      <c r="F11" s="505"/>
      <c r="G11" s="505"/>
      <c r="H11" s="505"/>
      <c r="I11" s="505"/>
      <c r="J11" s="74"/>
      <c r="K11" s="74"/>
      <c r="L11" s="75" t="s">
        <v>0</v>
      </c>
      <c r="M11" s="78" t="s">
        <v>98</v>
      </c>
      <c r="N11" s="78"/>
      <c r="O11" s="77" t="s">
        <v>1593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156">
        <v>42175</v>
      </c>
      <c r="E12" s="81"/>
      <c r="F12" s="82" t="s">
        <v>53</v>
      </c>
      <c r="G12" s="82"/>
      <c r="H12" s="508" t="s">
        <v>415</v>
      </c>
      <c r="I12" s="508"/>
      <c r="J12" s="78"/>
      <c r="K12" s="74"/>
      <c r="L12" s="75" t="s">
        <v>54</v>
      </c>
      <c r="M12" s="77" t="s">
        <v>1594</v>
      </c>
      <c r="N12" s="77"/>
      <c r="O12" s="77"/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374"/>
      <c r="C14" s="374"/>
      <c r="D14" s="374" t="s">
        <v>246</v>
      </c>
      <c r="E14" s="83" t="s">
        <v>13</v>
      </c>
      <c r="F14" s="374" t="s">
        <v>247</v>
      </c>
      <c r="G14" s="374"/>
      <c r="H14" s="374" t="s">
        <v>248</v>
      </c>
      <c r="I14" s="519" t="s">
        <v>249</v>
      </c>
      <c r="J14" s="520"/>
      <c r="K14" s="521"/>
      <c r="L14" s="375" t="s">
        <v>250</v>
      </c>
      <c r="M14" s="87"/>
      <c r="N14" s="87" t="s">
        <v>251</v>
      </c>
      <c r="O14" s="87"/>
      <c r="P14" s="374" t="s">
        <v>250</v>
      </c>
      <c r="Q14" s="374"/>
      <c r="R14" s="374"/>
      <c r="S14" s="374"/>
      <c r="T14" s="374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12.75">
      <c r="A16" s="299">
        <v>9</v>
      </c>
      <c r="B16" s="300" t="s">
        <v>259</v>
      </c>
      <c r="C16" s="299" t="s">
        <v>1177</v>
      </c>
      <c r="D16" s="299">
        <v>48</v>
      </c>
      <c r="E16" s="4" t="s">
        <v>1595</v>
      </c>
      <c r="F16" s="301">
        <v>36553</v>
      </c>
      <c r="G16" s="395" t="s">
        <v>993</v>
      </c>
      <c r="H16" s="299">
        <v>44.95</v>
      </c>
      <c r="I16" s="396">
        <v>23</v>
      </c>
      <c r="J16" s="397">
        <v>25</v>
      </c>
      <c r="K16" s="396">
        <v>27</v>
      </c>
      <c r="L16" s="396">
        <v>27</v>
      </c>
      <c r="M16" s="396">
        <v>42</v>
      </c>
      <c r="N16" s="396">
        <v>45</v>
      </c>
      <c r="O16" s="396" t="s">
        <v>115</v>
      </c>
      <c r="P16" s="396">
        <v>45</v>
      </c>
      <c r="Q16" s="396">
        <v>72</v>
      </c>
      <c r="R16" s="299">
        <v>1</v>
      </c>
      <c r="S16" s="299"/>
      <c r="T16" s="29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2.75">
      <c r="A17" s="92">
        <v>11</v>
      </c>
      <c r="B17" s="93" t="s">
        <v>259</v>
      </c>
      <c r="C17" s="92" t="s">
        <v>1596</v>
      </c>
      <c r="D17" s="92">
        <v>53</v>
      </c>
      <c r="E17" s="2" t="s">
        <v>1597</v>
      </c>
      <c r="F17" s="304">
        <v>32621</v>
      </c>
      <c r="G17" s="398">
        <v>813</v>
      </c>
      <c r="H17" s="92">
        <v>51.7</v>
      </c>
      <c r="I17" s="306">
        <v>52</v>
      </c>
      <c r="J17" s="399" t="s">
        <v>1598</v>
      </c>
      <c r="K17" s="306" t="s">
        <v>50</v>
      </c>
      <c r="L17" s="306">
        <v>52</v>
      </c>
      <c r="M17" s="306">
        <v>65</v>
      </c>
      <c r="N17" s="306" t="s">
        <v>650</v>
      </c>
      <c r="O17" s="306">
        <v>70</v>
      </c>
      <c r="P17" s="306">
        <v>70</v>
      </c>
      <c r="Q17" s="306">
        <v>122</v>
      </c>
      <c r="R17" s="92">
        <v>1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2.75">
      <c r="A18" s="92">
        <v>5</v>
      </c>
      <c r="B18" s="93" t="s">
        <v>259</v>
      </c>
      <c r="C18" s="92" t="s">
        <v>1596</v>
      </c>
      <c r="D18" s="92">
        <v>63</v>
      </c>
      <c r="E18" s="2" t="s">
        <v>1599</v>
      </c>
      <c r="F18" s="304">
        <v>33657</v>
      </c>
      <c r="G18" s="398" t="s">
        <v>993</v>
      </c>
      <c r="H18" s="92">
        <v>59.99</v>
      </c>
      <c r="I18" s="306">
        <v>53</v>
      </c>
      <c r="J18" s="399">
        <v>60</v>
      </c>
      <c r="K18" s="306" t="s">
        <v>644</v>
      </c>
      <c r="L18" s="306">
        <v>60</v>
      </c>
      <c r="M18" s="306">
        <v>64</v>
      </c>
      <c r="N18" s="306">
        <v>68</v>
      </c>
      <c r="O18" s="306">
        <v>72</v>
      </c>
      <c r="P18" s="306">
        <v>72</v>
      </c>
      <c r="Q18" s="306">
        <v>132</v>
      </c>
      <c r="R18" s="92">
        <v>2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2.75">
      <c r="A19" s="92">
        <v>7</v>
      </c>
      <c r="B19" s="93" t="s">
        <v>259</v>
      </c>
      <c r="C19" s="92" t="s">
        <v>1596</v>
      </c>
      <c r="D19" s="92">
        <v>63</v>
      </c>
      <c r="E19" s="2" t="s">
        <v>941</v>
      </c>
      <c r="F19" s="304">
        <v>34319</v>
      </c>
      <c r="G19" s="398">
        <v>813</v>
      </c>
      <c r="H19" s="92">
        <v>61.8</v>
      </c>
      <c r="I19" s="306">
        <v>55</v>
      </c>
      <c r="J19" s="399">
        <v>57</v>
      </c>
      <c r="K19" s="306">
        <v>59</v>
      </c>
      <c r="L19" s="306">
        <v>59</v>
      </c>
      <c r="M19" s="306">
        <v>75</v>
      </c>
      <c r="N19" s="306">
        <v>77</v>
      </c>
      <c r="O19" s="306" t="s">
        <v>663</v>
      </c>
      <c r="P19" s="306">
        <v>77</v>
      </c>
      <c r="Q19" s="306">
        <v>136</v>
      </c>
      <c r="R19" s="92">
        <v>1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2.75">
      <c r="A20" s="92">
        <v>1</v>
      </c>
      <c r="B20" s="93" t="s">
        <v>259</v>
      </c>
      <c r="C20" s="92" t="s">
        <v>1596</v>
      </c>
      <c r="D20" s="92">
        <v>69</v>
      </c>
      <c r="E20" s="2" t="s">
        <v>947</v>
      </c>
      <c r="F20" s="304">
        <v>31666</v>
      </c>
      <c r="G20" s="398" t="s">
        <v>993</v>
      </c>
      <c r="H20" s="92">
        <v>67.81</v>
      </c>
      <c r="I20" s="306">
        <v>78</v>
      </c>
      <c r="J20" s="399" t="s">
        <v>1600</v>
      </c>
      <c r="K20" s="306" t="s">
        <v>689</v>
      </c>
      <c r="L20" s="306">
        <v>78</v>
      </c>
      <c r="M20" s="306">
        <v>94</v>
      </c>
      <c r="N20" s="306">
        <v>98</v>
      </c>
      <c r="O20" s="306">
        <v>101</v>
      </c>
      <c r="P20" s="306">
        <v>101</v>
      </c>
      <c r="Q20" s="306">
        <v>179</v>
      </c>
      <c r="R20" s="92">
        <v>1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2.75">
      <c r="B21" s="93"/>
      <c r="E21" s="2"/>
      <c r="F21" s="94"/>
      <c r="G21" s="398"/>
      <c r="I21" s="306"/>
      <c r="J21" s="306"/>
      <c r="K21" s="306"/>
      <c r="L21" s="306"/>
      <c r="M21" s="306"/>
      <c r="N21" s="306"/>
      <c r="O21" s="306"/>
      <c r="P21" s="306"/>
      <c r="Q21" s="306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2.75">
      <c r="A22" s="92">
        <v>12</v>
      </c>
      <c r="B22" s="93" t="s">
        <v>111</v>
      </c>
      <c r="C22" s="92" t="s">
        <v>1177</v>
      </c>
      <c r="D22" s="92">
        <v>31</v>
      </c>
      <c r="E22" s="2" t="s">
        <v>355</v>
      </c>
      <c r="F22" s="304">
        <v>38355</v>
      </c>
      <c r="G22" s="398" t="s">
        <v>993</v>
      </c>
      <c r="H22" s="92">
        <v>28.4</v>
      </c>
      <c r="I22" s="306">
        <v>12</v>
      </c>
      <c r="J22" s="306">
        <v>14</v>
      </c>
      <c r="K22" s="306">
        <v>16</v>
      </c>
      <c r="L22" s="306">
        <v>16</v>
      </c>
      <c r="M22" s="306">
        <v>22</v>
      </c>
      <c r="N22" s="306">
        <v>24</v>
      </c>
      <c r="O22" s="306" t="s">
        <v>631</v>
      </c>
      <c r="P22" s="306">
        <v>24</v>
      </c>
      <c r="Q22" s="306">
        <v>40</v>
      </c>
      <c r="R22" s="92">
        <v>1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12.75">
      <c r="A23" s="92">
        <v>10</v>
      </c>
      <c r="B23" s="93" t="s">
        <v>111</v>
      </c>
      <c r="C23" s="92" t="s">
        <v>1177</v>
      </c>
      <c r="D23" s="92">
        <v>39</v>
      </c>
      <c r="E23" s="2" t="s">
        <v>1601</v>
      </c>
      <c r="F23" s="304">
        <v>38631</v>
      </c>
      <c r="G23" s="398" t="s">
        <v>993</v>
      </c>
      <c r="H23" s="92">
        <v>36.6</v>
      </c>
      <c r="I23" s="306">
        <v>10</v>
      </c>
      <c r="J23" s="306">
        <v>12</v>
      </c>
      <c r="K23" s="306">
        <v>14</v>
      </c>
      <c r="L23" s="306">
        <v>14</v>
      </c>
      <c r="M23" s="306">
        <v>18</v>
      </c>
      <c r="N23" s="306">
        <v>20</v>
      </c>
      <c r="O23" s="306">
        <v>21</v>
      </c>
      <c r="P23" s="306">
        <v>21</v>
      </c>
      <c r="Q23" s="306">
        <v>35</v>
      </c>
      <c r="R23" s="92">
        <v>1</v>
      </c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12.75">
      <c r="A24" s="92">
        <v>6</v>
      </c>
      <c r="B24" s="93" t="s">
        <v>111</v>
      </c>
      <c r="C24" s="92" t="s">
        <v>1596</v>
      </c>
      <c r="D24" s="92">
        <v>77</v>
      </c>
      <c r="E24" s="2" t="s">
        <v>1602</v>
      </c>
      <c r="F24" s="304">
        <v>34099</v>
      </c>
      <c r="G24" s="398">
        <v>813</v>
      </c>
      <c r="H24" s="92">
        <v>75.33</v>
      </c>
      <c r="I24" s="306" t="s">
        <v>1603</v>
      </c>
      <c r="J24" s="306">
        <v>107</v>
      </c>
      <c r="K24" s="306">
        <v>110</v>
      </c>
      <c r="L24" s="306">
        <v>110</v>
      </c>
      <c r="M24" s="306">
        <v>135</v>
      </c>
      <c r="N24" s="306" t="s">
        <v>33</v>
      </c>
      <c r="O24" s="306">
        <v>140</v>
      </c>
      <c r="P24" s="306">
        <v>140</v>
      </c>
      <c r="Q24" s="306">
        <v>250</v>
      </c>
      <c r="R24" s="92">
        <v>1</v>
      </c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2.75">
      <c r="A25" s="92">
        <v>8</v>
      </c>
      <c r="B25" s="93" t="s">
        <v>111</v>
      </c>
      <c r="C25" s="92" t="s">
        <v>1596</v>
      </c>
      <c r="D25" s="92">
        <v>85</v>
      </c>
      <c r="E25" s="2" t="s">
        <v>1604</v>
      </c>
      <c r="F25" s="304">
        <v>33669</v>
      </c>
      <c r="G25" s="398" t="s">
        <v>925</v>
      </c>
      <c r="H25" s="92">
        <v>84.8</v>
      </c>
      <c r="I25" s="306">
        <v>115</v>
      </c>
      <c r="J25" s="306" t="s">
        <v>762</v>
      </c>
      <c r="K25" s="306" t="s">
        <v>762</v>
      </c>
      <c r="L25" s="306">
        <v>115</v>
      </c>
      <c r="M25" s="306" t="s">
        <v>1605</v>
      </c>
      <c r="N25" s="306" t="s">
        <v>1606</v>
      </c>
      <c r="O25" s="306" t="s">
        <v>1606</v>
      </c>
      <c r="P25" s="306">
        <v>0</v>
      </c>
      <c r="Q25" s="306">
        <v>0</v>
      </c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2.75">
      <c r="A26" s="92">
        <v>2</v>
      </c>
      <c r="B26" s="93" t="s">
        <v>111</v>
      </c>
      <c r="C26" s="92" t="s">
        <v>1596</v>
      </c>
      <c r="D26" s="92">
        <v>85</v>
      </c>
      <c r="E26" s="2" t="s">
        <v>1607</v>
      </c>
      <c r="F26" s="304">
        <v>34095</v>
      </c>
      <c r="G26" s="398" t="s">
        <v>993</v>
      </c>
      <c r="H26" s="92">
        <v>82.5</v>
      </c>
      <c r="I26" s="306">
        <v>83</v>
      </c>
      <c r="J26" s="306">
        <v>87</v>
      </c>
      <c r="K26" s="306">
        <v>91</v>
      </c>
      <c r="L26" s="306">
        <v>91</v>
      </c>
      <c r="M26" s="306">
        <v>110</v>
      </c>
      <c r="N26" s="306">
        <v>113</v>
      </c>
      <c r="O26" s="306" t="s">
        <v>1608</v>
      </c>
      <c r="P26" s="306">
        <v>113</v>
      </c>
      <c r="Q26" s="306">
        <v>204</v>
      </c>
      <c r="R26" s="92">
        <v>1</v>
      </c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2.75">
      <c r="A27" s="92">
        <v>3</v>
      </c>
      <c r="B27" s="93" t="s">
        <v>111</v>
      </c>
      <c r="C27" s="92" t="s">
        <v>1596</v>
      </c>
      <c r="D27" s="92">
        <v>94</v>
      </c>
      <c r="E27" s="2" t="s">
        <v>1609</v>
      </c>
      <c r="F27" s="304">
        <v>30114</v>
      </c>
      <c r="G27" s="398">
        <v>813</v>
      </c>
      <c r="H27" s="92">
        <v>88</v>
      </c>
      <c r="I27" s="306">
        <v>80</v>
      </c>
      <c r="J27" s="306">
        <v>90</v>
      </c>
      <c r="K27" s="306">
        <v>97</v>
      </c>
      <c r="L27" s="306">
        <v>97</v>
      </c>
      <c r="M27" s="306">
        <v>125</v>
      </c>
      <c r="N27" s="306" t="s">
        <v>226</v>
      </c>
      <c r="O27" s="306" t="s">
        <v>1610</v>
      </c>
      <c r="P27" s="306">
        <v>125</v>
      </c>
      <c r="Q27" s="306">
        <v>222</v>
      </c>
      <c r="R27" s="92">
        <v>1</v>
      </c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2.75">
      <c r="A28" s="92">
        <v>4</v>
      </c>
      <c r="B28" s="93" t="s">
        <v>111</v>
      </c>
      <c r="C28" s="92" t="s">
        <v>1596</v>
      </c>
      <c r="D28" s="92">
        <v>105</v>
      </c>
      <c r="E28" s="2" t="s">
        <v>978</v>
      </c>
      <c r="F28" s="304">
        <v>29898</v>
      </c>
      <c r="G28" s="398" t="s">
        <v>993</v>
      </c>
      <c r="H28" s="92">
        <v>97.11</v>
      </c>
      <c r="I28" s="306">
        <v>132</v>
      </c>
      <c r="J28" s="306">
        <v>137</v>
      </c>
      <c r="K28" s="306">
        <v>141</v>
      </c>
      <c r="L28" s="306">
        <v>141</v>
      </c>
      <c r="M28" s="306">
        <v>170</v>
      </c>
      <c r="N28" s="306">
        <v>175</v>
      </c>
      <c r="O28" s="306">
        <v>180</v>
      </c>
      <c r="P28" s="306">
        <v>180</v>
      </c>
      <c r="Q28" s="306">
        <v>321</v>
      </c>
      <c r="R28" s="92">
        <v>1</v>
      </c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73" customFormat="1" ht="12.75">
      <c r="A29" s="92"/>
      <c r="B29" s="93"/>
      <c r="C29" s="92"/>
      <c r="D29" s="92"/>
      <c r="E29" s="2"/>
      <c r="F29" s="94"/>
      <c r="G29" s="398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9" s="299" customFormat="1" ht="12.75">
      <c r="B30" s="300"/>
      <c r="C30" s="92"/>
      <c r="D30" s="92"/>
      <c r="E30" s="2"/>
      <c r="F30" s="94"/>
      <c r="G30" s="94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12.75">
      <c r="B31" s="93"/>
      <c r="E31" s="2"/>
      <c r="F31" s="94"/>
      <c r="G31" s="94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2.75">
      <c r="B32" s="93"/>
      <c r="E32" s="2"/>
      <c r="F32" s="94"/>
      <c r="G32" s="94"/>
      <c r="U32" s="73"/>
      <c r="V32" s="73"/>
      <c r="W32" s="73"/>
      <c r="X32" s="73"/>
      <c r="Y32" s="73"/>
      <c r="Z32" s="73"/>
      <c r="AA32" s="73"/>
      <c r="AB32" s="73"/>
      <c r="AC32" s="73"/>
    </row>
    <row r="33" spans="2:29" s="92" customFormat="1" ht="12.75">
      <c r="B33" s="93"/>
      <c r="E33" s="2"/>
      <c r="F33" s="94"/>
      <c r="G33" s="94"/>
      <c r="U33" s="73"/>
      <c r="V33" s="73"/>
      <c r="W33" s="73"/>
      <c r="X33" s="73"/>
      <c r="Y33" s="73"/>
      <c r="Z33" s="73"/>
      <c r="AA33" s="73"/>
      <c r="AB33" s="73"/>
      <c r="AC33" s="73"/>
    </row>
    <row r="34" spans="2:29" s="92" customFormat="1" ht="12.75">
      <c r="B34" s="93"/>
      <c r="E34" s="2"/>
      <c r="F34" s="94"/>
      <c r="G34" s="94"/>
      <c r="U34" s="73"/>
      <c r="V34" s="73"/>
      <c r="W34" s="73"/>
      <c r="X34" s="73"/>
      <c r="Y34" s="73"/>
      <c r="Z34" s="73"/>
      <c r="AA34" s="73"/>
      <c r="AB34" s="73"/>
      <c r="AC34" s="73"/>
    </row>
    <row r="35" spans="2:29" s="92" customFormat="1" ht="12.75">
      <c r="B35" s="93"/>
      <c r="E35" s="2"/>
      <c r="F35" s="94"/>
      <c r="G35" s="94"/>
      <c r="U35" s="73"/>
      <c r="V35" s="73"/>
      <c r="W35" s="73"/>
      <c r="X35" s="73"/>
      <c r="Y35" s="73"/>
      <c r="Z35" s="73"/>
      <c r="AA35" s="73"/>
      <c r="AB35" s="73"/>
      <c r="AC35" s="73"/>
    </row>
    <row r="36" spans="2:29" s="92" customFormat="1" ht="12.75">
      <c r="B36" s="93"/>
      <c r="E36" s="2"/>
      <c r="F36" s="94"/>
      <c r="G36" s="94"/>
      <c r="U36" s="73"/>
      <c r="V36" s="73"/>
      <c r="W36" s="73"/>
      <c r="X36" s="73"/>
      <c r="Y36" s="73"/>
      <c r="Z36" s="73"/>
      <c r="AA36" s="73"/>
      <c r="AB36" s="73"/>
      <c r="AC36" s="73"/>
    </row>
    <row r="37" spans="2:29" s="72" customFormat="1" ht="15" customHeight="1">
      <c r="C37" s="95"/>
      <c r="D37" s="524" t="s">
        <v>980</v>
      </c>
      <c r="E37" s="524"/>
      <c r="F37" s="524"/>
      <c r="G37" s="524"/>
      <c r="H37" s="524"/>
      <c r="J37" s="97"/>
      <c r="K37" s="97"/>
      <c r="L37" s="97"/>
      <c r="N37" s="95" t="s">
        <v>369</v>
      </c>
      <c r="O37" s="535" t="s">
        <v>1611</v>
      </c>
      <c r="P37" s="535"/>
      <c r="Q37" s="535"/>
      <c r="R37" s="535"/>
      <c r="S37" s="535"/>
      <c r="T37" s="535"/>
      <c r="U37" s="73"/>
      <c r="V37" s="73"/>
      <c r="W37" s="73"/>
      <c r="X37" s="73"/>
      <c r="Y37" s="73"/>
      <c r="Z37" s="73"/>
      <c r="AA37" s="73"/>
      <c r="AB37" s="73"/>
      <c r="AC37" s="73"/>
    </row>
    <row r="38" spans="2:29" s="72" customFormat="1" ht="12.75" customHeight="1">
      <c r="D38" s="524" t="s">
        <v>332</v>
      </c>
      <c r="E38" s="524"/>
      <c r="F38" s="524"/>
      <c r="G38" s="524"/>
      <c r="H38" s="524"/>
      <c r="U38" s="73"/>
      <c r="V38" s="73"/>
      <c r="W38" s="73"/>
      <c r="X38" s="73"/>
      <c r="Y38" s="73"/>
      <c r="Z38" s="73"/>
      <c r="AA38" s="73"/>
      <c r="AB38" s="73"/>
      <c r="AC38" s="73"/>
    </row>
    <row r="39" spans="2:29" s="72" customFormat="1" ht="12.75" customHeight="1">
      <c r="D39" s="525" t="s">
        <v>1612</v>
      </c>
      <c r="E39" s="525"/>
      <c r="F39" s="525"/>
      <c r="G39" s="525"/>
      <c r="H39" s="525"/>
      <c r="J39" s="97"/>
      <c r="K39" s="97"/>
      <c r="L39" s="97"/>
      <c r="N39" s="95" t="s">
        <v>372</v>
      </c>
      <c r="O39" s="523">
        <v>42175</v>
      </c>
      <c r="P39" s="535"/>
      <c r="Q39" s="535"/>
      <c r="R39" s="535"/>
      <c r="S39" s="535"/>
      <c r="T39" s="535"/>
      <c r="U39" s="73"/>
      <c r="V39" s="73"/>
      <c r="W39" s="73"/>
      <c r="X39" s="73"/>
      <c r="Y39" s="73"/>
      <c r="Z39" s="73"/>
      <c r="AA39" s="73"/>
      <c r="AB39" s="73"/>
      <c r="AC39" s="73"/>
    </row>
    <row r="40" spans="2:29" s="72" customFormat="1" ht="12.75" customHeight="1">
      <c r="D40" s="525" t="s">
        <v>1613</v>
      </c>
      <c r="E40" s="525"/>
      <c r="F40" s="525"/>
      <c r="G40" s="525"/>
      <c r="H40" s="525"/>
      <c r="U40" s="73"/>
      <c r="V40" s="73"/>
      <c r="W40" s="73"/>
      <c r="X40" s="73"/>
      <c r="Y40" s="73"/>
      <c r="Z40" s="73"/>
      <c r="AA40" s="73"/>
      <c r="AB40" s="73"/>
      <c r="AC40" s="73"/>
    </row>
    <row r="41" spans="2:29" s="73" customFormat="1" ht="12.75"/>
    <row r="42" spans="2:29" s="73" customFormat="1" ht="15.75">
      <c r="E42" s="73" t="s">
        <v>1188</v>
      </c>
    </row>
    <row r="43" spans="2:29" s="73" customFormat="1" ht="12.75"/>
    <row r="44" spans="2:29" s="73" customFormat="1" ht="12.75"/>
    <row r="45" spans="2:29" s="73" customFormat="1" ht="12.75"/>
    <row r="46" spans="2:29" s="73" customFormat="1" ht="12.75"/>
    <row r="47" spans="2:29" s="73" customFormat="1" ht="12.75"/>
    <row r="48" spans="2:29" s="73" customFormat="1" ht="12.75"/>
    <row r="49" s="73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="66" customFormat="1"/>
    <row r="546" s="66" customFormat="1"/>
    <row r="547" s="66" customFormat="1"/>
    <row r="548" s="66" customFormat="1"/>
    <row r="549" s="66" customFormat="1"/>
    <row r="550" s="66" customFormat="1"/>
    <row r="551" s="66" customFormat="1"/>
    <row r="552" s="66" customFormat="1"/>
    <row r="553" s="66" customFormat="1"/>
  </sheetData>
  <mergeCells count="10">
    <mergeCell ref="D39:H39"/>
    <mergeCell ref="O39:T39"/>
    <mergeCell ref="D40:H40"/>
    <mergeCell ref="D11:I11"/>
    <mergeCell ref="F7:M7"/>
    <mergeCell ref="H12:I12"/>
    <mergeCell ref="I14:K14"/>
    <mergeCell ref="D37:H37"/>
    <mergeCell ref="O37:T37"/>
    <mergeCell ref="D38:H38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3"/>
  <sheetViews>
    <sheetView workbookViewId="0">
      <selection activeCell="D11" sqref="D11:I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5.42578125" style="62" customWidth="1"/>
    <col min="5" max="5" width="20.140625" style="62" customWidth="1"/>
    <col min="6" max="6" width="6.42578125" style="62" customWidth="1"/>
    <col min="7" max="7" width="19.85546875" style="62" customWidth="1"/>
    <col min="8" max="8" width="5.7109375" style="62" customWidth="1"/>
    <col min="9" max="9" width="5.28515625" style="62" customWidth="1"/>
    <col min="10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1614</v>
      </c>
      <c r="E11" s="505"/>
      <c r="F11" s="505"/>
      <c r="G11" s="505"/>
      <c r="H11" s="505"/>
      <c r="I11" s="505"/>
      <c r="J11" s="74"/>
      <c r="K11" s="74"/>
      <c r="L11" s="75" t="s">
        <v>0</v>
      </c>
      <c r="M11" s="78" t="s">
        <v>98</v>
      </c>
      <c r="N11" s="78"/>
      <c r="O11" s="77" t="s">
        <v>1615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80"/>
      <c r="E12" s="81">
        <v>42189</v>
      </c>
      <c r="F12" s="82" t="s">
        <v>53</v>
      </c>
      <c r="G12" s="82"/>
      <c r="H12" s="508" t="s">
        <v>415</v>
      </c>
      <c r="I12" s="508"/>
      <c r="J12" s="78"/>
      <c r="K12" s="74"/>
      <c r="L12" s="75" t="s">
        <v>54</v>
      </c>
      <c r="M12" s="77" t="s">
        <v>1616</v>
      </c>
      <c r="N12" s="77"/>
      <c r="O12" s="77"/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393"/>
      <c r="C14" s="393"/>
      <c r="D14" s="393" t="s">
        <v>246</v>
      </c>
      <c r="E14" s="83" t="s">
        <v>13</v>
      </c>
      <c r="F14" s="393" t="s">
        <v>247</v>
      </c>
      <c r="G14" s="393"/>
      <c r="H14" s="393" t="s">
        <v>248</v>
      </c>
      <c r="I14" s="519" t="s">
        <v>249</v>
      </c>
      <c r="J14" s="520"/>
      <c r="K14" s="521"/>
      <c r="L14" s="394" t="s">
        <v>250</v>
      </c>
      <c r="M14" s="87"/>
      <c r="N14" s="87" t="s">
        <v>251</v>
      </c>
      <c r="O14" s="87"/>
      <c r="P14" s="393" t="s">
        <v>250</v>
      </c>
      <c r="Q14" s="393"/>
      <c r="R14" s="393"/>
      <c r="S14" s="393"/>
      <c r="T14" s="393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12.75">
      <c r="A16" s="299">
        <v>2</v>
      </c>
      <c r="B16" s="300" t="s">
        <v>259</v>
      </c>
      <c r="C16" s="299" t="s">
        <v>381</v>
      </c>
      <c r="D16" s="299">
        <v>75</v>
      </c>
      <c r="E16" s="4" t="s">
        <v>387</v>
      </c>
      <c r="F16" s="302">
        <v>1991</v>
      </c>
      <c r="G16" s="302" t="s">
        <v>1617</v>
      </c>
      <c r="H16" s="299">
        <v>74.5</v>
      </c>
      <c r="I16" s="299">
        <v>53</v>
      </c>
      <c r="J16" s="299">
        <v>-56</v>
      </c>
      <c r="K16" s="299">
        <v>-57</v>
      </c>
      <c r="L16" s="299">
        <v>53</v>
      </c>
      <c r="M16" s="299">
        <v>63</v>
      </c>
      <c r="N16" s="299">
        <v>66</v>
      </c>
      <c r="O16" s="299">
        <v>-70</v>
      </c>
      <c r="P16" s="299">
        <v>66</v>
      </c>
      <c r="Q16" s="299">
        <v>119</v>
      </c>
      <c r="R16" s="299"/>
      <c r="S16" s="299"/>
      <c r="T16" s="29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2.75">
      <c r="A17" s="92">
        <v>4</v>
      </c>
      <c r="B17" s="93" t="s">
        <v>259</v>
      </c>
      <c r="C17" s="92" t="s">
        <v>381</v>
      </c>
      <c r="D17" s="92">
        <v>53</v>
      </c>
      <c r="E17" s="2" t="s">
        <v>1618</v>
      </c>
      <c r="F17" s="94">
        <v>1992</v>
      </c>
      <c r="G17" s="94" t="s">
        <v>1619</v>
      </c>
      <c r="H17" s="92">
        <v>53</v>
      </c>
      <c r="I17" s="92">
        <v>61</v>
      </c>
      <c r="J17" s="92">
        <v>-64</v>
      </c>
      <c r="K17" s="92">
        <v>-64</v>
      </c>
      <c r="L17" s="92">
        <v>61</v>
      </c>
      <c r="M17" s="92">
        <v>78</v>
      </c>
      <c r="N17" s="92">
        <v>-82</v>
      </c>
      <c r="O17" s="92">
        <v>-84</v>
      </c>
      <c r="P17" s="92">
        <v>78</v>
      </c>
      <c r="Q17" s="92">
        <v>139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2.75">
      <c r="A18" s="92">
        <v>3</v>
      </c>
      <c r="B18" s="93" t="s">
        <v>259</v>
      </c>
      <c r="C18" s="92" t="s">
        <v>378</v>
      </c>
      <c r="D18" s="92">
        <v>63</v>
      </c>
      <c r="E18" s="2" t="s">
        <v>296</v>
      </c>
      <c r="F18" s="94">
        <v>1996</v>
      </c>
      <c r="G18" s="94" t="s">
        <v>1620</v>
      </c>
      <c r="H18" s="92">
        <v>62.6</v>
      </c>
      <c r="I18" s="92">
        <v>73</v>
      </c>
      <c r="J18" s="92">
        <v>75</v>
      </c>
      <c r="K18" s="92">
        <v>77</v>
      </c>
      <c r="L18" s="92">
        <v>77</v>
      </c>
      <c r="M18" s="92">
        <v>-93</v>
      </c>
      <c r="N18" s="92">
        <v>93</v>
      </c>
      <c r="O18" s="92">
        <v>-95</v>
      </c>
      <c r="P18" s="92">
        <v>93</v>
      </c>
      <c r="Q18" s="92">
        <v>170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2.75">
      <c r="A19" s="92">
        <v>1</v>
      </c>
      <c r="B19" s="93" t="s">
        <v>259</v>
      </c>
      <c r="C19" s="92" t="s">
        <v>381</v>
      </c>
      <c r="D19" s="92">
        <v>69</v>
      </c>
      <c r="E19" s="2" t="s">
        <v>1159</v>
      </c>
      <c r="F19" s="94">
        <v>1994</v>
      </c>
      <c r="G19" s="94" t="s">
        <v>1481</v>
      </c>
      <c r="H19" s="92">
        <v>69</v>
      </c>
      <c r="I19" s="92">
        <v>-77</v>
      </c>
      <c r="J19" s="92">
        <v>77</v>
      </c>
      <c r="K19" s="92">
        <v>80</v>
      </c>
      <c r="L19" s="92">
        <v>80</v>
      </c>
      <c r="M19" s="92">
        <v>94</v>
      </c>
      <c r="N19" s="92">
        <v>-99</v>
      </c>
      <c r="O19" s="92">
        <v>-99</v>
      </c>
      <c r="P19" s="92">
        <v>94</v>
      </c>
      <c r="Q19" s="92">
        <v>174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2.75">
      <c r="A20" s="92">
        <v>8</v>
      </c>
      <c r="B20" s="93" t="s">
        <v>111</v>
      </c>
      <c r="C20" s="92" t="s">
        <v>381</v>
      </c>
      <c r="D20" s="92">
        <v>105</v>
      </c>
      <c r="E20" s="2" t="s">
        <v>1621</v>
      </c>
      <c r="F20" s="94">
        <v>1991</v>
      </c>
      <c r="G20" s="94" t="s">
        <v>1619</v>
      </c>
      <c r="H20" s="92">
        <v>95.1</v>
      </c>
      <c r="I20" s="92">
        <v>72</v>
      </c>
      <c r="J20" s="92">
        <v>-75</v>
      </c>
      <c r="K20" s="92">
        <v>-75</v>
      </c>
      <c r="L20" s="92">
        <v>72</v>
      </c>
      <c r="M20" s="92">
        <v>110</v>
      </c>
      <c r="N20" s="92">
        <v>-115</v>
      </c>
      <c r="O20" s="92">
        <v>-115</v>
      </c>
      <c r="P20" s="92">
        <v>110</v>
      </c>
      <c r="Q20" s="92">
        <v>182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2.75">
      <c r="A21" s="92">
        <v>7</v>
      </c>
      <c r="B21" s="93" t="s">
        <v>111</v>
      </c>
      <c r="C21" s="92" t="s">
        <v>381</v>
      </c>
      <c r="D21" s="92">
        <v>69</v>
      </c>
      <c r="E21" s="2" t="s">
        <v>12</v>
      </c>
      <c r="F21" s="94">
        <v>1988</v>
      </c>
      <c r="G21" s="94" t="s">
        <v>1622</v>
      </c>
      <c r="H21" s="92">
        <v>68.5</v>
      </c>
      <c r="I21" s="92">
        <v>-104</v>
      </c>
      <c r="J21" s="92">
        <v>104</v>
      </c>
      <c r="K21" s="92">
        <v>-108</v>
      </c>
      <c r="L21" s="92">
        <v>104</v>
      </c>
      <c r="M21" s="92">
        <v>-129</v>
      </c>
      <c r="N21" s="92">
        <v>-129</v>
      </c>
      <c r="O21" s="92">
        <v>-129</v>
      </c>
      <c r="P21" s="92" t="s">
        <v>1020</v>
      </c>
      <c r="Q21" s="92" t="s">
        <v>1020</v>
      </c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2.75">
      <c r="A22" s="92">
        <v>6</v>
      </c>
      <c r="B22" s="93" t="s">
        <v>111</v>
      </c>
      <c r="C22" s="92" t="s">
        <v>381</v>
      </c>
      <c r="D22" s="92">
        <v>94</v>
      </c>
      <c r="E22" s="2" t="s">
        <v>1623</v>
      </c>
      <c r="F22" s="94">
        <v>1990</v>
      </c>
      <c r="G22" s="94" t="s">
        <v>1619</v>
      </c>
      <c r="H22" s="92">
        <v>93.8</v>
      </c>
      <c r="I22" s="92">
        <v>120</v>
      </c>
      <c r="J22" s="92">
        <v>-124</v>
      </c>
      <c r="K22" s="92">
        <v>-128</v>
      </c>
      <c r="L22" s="92">
        <v>120</v>
      </c>
      <c r="M22" s="92">
        <v>144</v>
      </c>
      <c r="N22" s="92">
        <v>-148</v>
      </c>
      <c r="O22" s="92">
        <v>-150</v>
      </c>
      <c r="P22" s="92">
        <v>144</v>
      </c>
      <c r="Q22" s="92">
        <v>264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12.75">
      <c r="A23" s="92">
        <v>5</v>
      </c>
      <c r="B23" s="93" t="s">
        <v>111</v>
      </c>
      <c r="C23" s="92" t="s">
        <v>381</v>
      </c>
      <c r="D23" s="92">
        <v>85</v>
      </c>
      <c r="E23" s="2" t="s">
        <v>1624</v>
      </c>
      <c r="F23" s="94">
        <v>1993</v>
      </c>
      <c r="G23" s="94" t="s">
        <v>1619</v>
      </c>
      <c r="H23" s="92">
        <v>83.9</v>
      </c>
      <c r="I23" s="92">
        <v>110</v>
      </c>
      <c r="J23" s="92">
        <v>115</v>
      </c>
      <c r="K23" s="92">
        <v>120</v>
      </c>
      <c r="L23" s="92">
        <v>120</v>
      </c>
      <c r="M23" s="92">
        <v>135</v>
      </c>
      <c r="N23" s="92">
        <v>140</v>
      </c>
      <c r="O23" s="92">
        <v>150</v>
      </c>
      <c r="P23" s="92">
        <v>150</v>
      </c>
      <c r="Q23" s="92">
        <v>270</v>
      </c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12.75">
      <c r="B24" s="93"/>
      <c r="E24" s="2"/>
      <c r="F24" s="94"/>
      <c r="G24" s="94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2.75">
      <c r="B25" s="93"/>
      <c r="E25" s="2"/>
      <c r="F25" s="94"/>
      <c r="G25" s="94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2.75">
      <c r="B26" s="93"/>
      <c r="E26" s="2"/>
      <c r="F26" s="94"/>
      <c r="G26" s="94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2.75">
      <c r="B27" s="93"/>
      <c r="E27" s="2"/>
      <c r="F27" s="94"/>
      <c r="G27" s="94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2.75">
      <c r="B28" s="93"/>
      <c r="E28" s="2"/>
      <c r="F28" s="94"/>
      <c r="G28" s="94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73" customFormat="1" ht="12.75">
      <c r="A29" s="92"/>
      <c r="B29" s="93"/>
      <c r="C29" s="92"/>
      <c r="D29" s="92"/>
      <c r="E29" s="2"/>
      <c r="F29" s="94"/>
      <c r="G29" s="9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9" s="299" customFormat="1" ht="12.75">
      <c r="B30" s="300"/>
      <c r="C30" s="92"/>
      <c r="D30" s="92"/>
      <c r="E30" s="2"/>
      <c r="F30" s="94"/>
      <c r="G30" s="94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12.75">
      <c r="B31" s="93"/>
      <c r="E31" s="2"/>
      <c r="F31" s="94"/>
      <c r="G31" s="94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2.75">
      <c r="B32" s="93"/>
      <c r="E32" s="2"/>
      <c r="F32" s="94"/>
      <c r="G32" s="94"/>
      <c r="U32" s="73"/>
      <c r="V32" s="73"/>
      <c r="W32" s="73"/>
      <c r="X32" s="73"/>
      <c r="Y32" s="73"/>
      <c r="Z32" s="73"/>
      <c r="AA32" s="73"/>
      <c r="AB32" s="73"/>
      <c r="AC32" s="73"/>
    </row>
    <row r="33" spans="2:29" s="92" customFormat="1" ht="12.75">
      <c r="B33" s="93"/>
      <c r="E33" s="2"/>
      <c r="F33" s="94"/>
      <c r="G33" s="94"/>
      <c r="U33" s="73"/>
      <c r="V33" s="73"/>
      <c r="W33" s="73"/>
      <c r="X33" s="73"/>
      <c r="Y33" s="73"/>
      <c r="Z33" s="73"/>
      <c r="AA33" s="73"/>
      <c r="AB33" s="73"/>
      <c r="AC33" s="73"/>
    </row>
    <row r="34" spans="2:29" s="92" customFormat="1" ht="12.75">
      <c r="B34" s="93"/>
      <c r="E34" s="2"/>
      <c r="F34" s="94"/>
      <c r="G34" s="94"/>
      <c r="U34" s="73"/>
      <c r="V34" s="73"/>
      <c r="W34" s="73"/>
      <c r="X34" s="73"/>
      <c r="Y34" s="73"/>
      <c r="Z34" s="73"/>
      <c r="AA34" s="73"/>
      <c r="AB34" s="73"/>
      <c r="AC34" s="73"/>
    </row>
    <row r="35" spans="2:29" s="92" customFormat="1" ht="12.75">
      <c r="B35" s="93"/>
      <c r="E35" s="2"/>
      <c r="F35" s="94"/>
      <c r="G35" s="94"/>
      <c r="U35" s="73"/>
      <c r="V35" s="73"/>
      <c r="W35" s="73"/>
      <c r="X35" s="73"/>
      <c r="Y35" s="73"/>
      <c r="Z35" s="73"/>
      <c r="AA35" s="73"/>
      <c r="AB35" s="73"/>
      <c r="AC35" s="73"/>
    </row>
    <row r="36" spans="2:29" s="92" customFormat="1" ht="12.75">
      <c r="B36" s="93"/>
      <c r="E36" s="2"/>
      <c r="F36" s="94"/>
      <c r="G36" s="94"/>
      <c r="U36" s="73"/>
      <c r="V36" s="73"/>
      <c r="W36" s="73"/>
      <c r="X36" s="73"/>
      <c r="Y36" s="73"/>
      <c r="Z36" s="73"/>
      <c r="AA36" s="73"/>
      <c r="AB36" s="73"/>
      <c r="AC36" s="73"/>
    </row>
    <row r="37" spans="2:29" s="72" customFormat="1" ht="15" customHeight="1">
      <c r="C37" s="95"/>
      <c r="D37" s="524" t="s">
        <v>7</v>
      </c>
      <c r="E37" s="524"/>
      <c r="F37" s="524"/>
      <c r="G37" s="524"/>
      <c r="H37" s="524"/>
      <c r="J37" s="97"/>
      <c r="K37" s="97"/>
      <c r="L37" s="97"/>
      <c r="N37" s="95" t="s">
        <v>369</v>
      </c>
      <c r="O37" s="535" t="s">
        <v>1625</v>
      </c>
      <c r="P37" s="535"/>
      <c r="Q37" s="535"/>
      <c r="R37" s="535"/>
      <c r="S37" s="535"/>
      <c r="T37" s="535"/>
      <c r="U37" s="73"/>
      <c r="V37" s="73"/>
      <c r="W37" s="73"/>
      <c r="X37" s="73"/>
      <c r="Y37" s="73"/>
      <c r="Z37" s="73"/>
      <c r="AA37" s="73"/>
      <c r="AB37" s="73"/>
      <c r="AC37" s="73"/>
    </row>
    <row r="38" spans="2:29" s="72" customFormat="1" ht="12.75" customHeight="1">
      <c r="D38" s="524" t="s">
        <v>1155</v>
      </c>
      <c r="E38" s="524"/>
      <c r="F38" s="524"/>
      <c r="G38" s="524"/>
      <c r="H38" s="524"/>
      <c r="U38" s="73"/>
      <c r="V38" s="73"/>
      <c r="W38" s="73"/>
      <c r="X38" s="73"/>
      <c r="Y38" s="73"/>
      <c r="Z38" s="73"/>
      <c r="AA38" s="73"/>
      <c r="AB38" s="73"/>
      <c r="AC38" s="73"/>
    </row>
    <row r="39" spans="2:29" s="72" customFormat="1" ht="12.75" customHeight="1">
      <c r="D39" s="525" t="s">
        <v>1626</v>
      </c>
      <c r="E39" s="525"/>
      <c r="F39" s="525"/>
      <c r="G39" s="525"/>
      <c r="H39" s="525"/>
      <c r="J39" s="97"/>
      <c r="K39" s="97"/>
      <c r="L39" s="97"/>
      <c r="N39" s="95" t="s">
        <v>372</v>
      </c>
      <c r="O39" s="523">
        <v>42189</v>
      </c>
      <c r="P39" s="535"/>
      <c r="Q39" s="535"/>
      <c r="R39" s="535"/>
      <c r="S39" s="535"/>
      <c r="T39" s="535"/>
      <c r="U39" s="73"/>
      <c r="V39" s="73"/>
      <c r="W39" s="73"/>
      <c r="X39" s="73"/>
      <c r="Y39" s="73"/>
      <c r="Z39" s="73"/>
      <c r="AA39" s="73"/>
      <c r="AB39" s="73"/>
      <c r="AC39" s="73"/>
    </row>
    <row r="40" spans="2:29" s="72" customFormat="1" ht="12.75" customHeight="1">
      <c r="D40" s="525"/>
      <c r="E40" s="525"/>
      <c r="F40" s="525"/>
      <c r="G40" s="525"/>
      <c r="H40" s="525"/>
      <c r="U40" s="73"/>
      <c r="V40" s="73"/>
      <c r="W40" s="73"/>
      <c r="X40" s="73"/>
      <c r="Y40" s="73"/>
      <c r="Z40" s="73"/>
      <c r="AA40" s="73"/>
      <c r="AB40" s="73"/>
      <c r="AC40" s="73"/>
    </row>
    <row r="41" spans="2:29" s="73" customFormat="1" ht="12.75"/>
    <row r="42" spans="2:29" s="73" customFormat="1" ht="15.75">
      <c r="E42" s="73" t="s">
        <v>1188</v>
      </c>
    </row>
    <row r="43" spans="2:29" s="73" customFormat="1" ht="12.75"/>
    <row r="44" spans="2:29" s="73" customFormat="1" ht="12.75"/>
    <row r="45" spans="2:29" s="73" customFormat="1" ht="12.75"/>
    <row r="46" spans="2:29" s="73" customFormat="1" ht="12.75"/>
    <row r="47" spans="2:29" s="73" customFormat="1" ht="12.75"/>
    <row r="48" spans="2:29" s="73" customFormat="1" ht="12.75"/>
    <row r="49" s="73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="66" customFormat="1"/>
    <row r="546" s="66" customFormat="1"/>
    <row r="547" s="66" customFormat="1"/>
    <row r="548" s="66" customFormat="1"/>
    <row r="549" s="66" customFormat="1"/>
    <row r="550" s="66" customFormat="1"/>
    <row r="551" s="66" customFormat="1"/>
    <row r="552" s="66" customFormat="1"/>
    <row r="553" s="66" customFormat="1"/>
  </sheetData>
  <mergeCells count="10">
    <mergeCell ref="D39:H39"/>
    <mergeCell ref="O39:T39"/>
    <mergeCell ref="D40:H40"/>
    <mergeCell ref="D11:I11"/>
    <mergeCell ref="F7:M7"/>
    <mergeCell ref="H12:I12"/>
    <mergeCell ref="I14:K14"/>
    <mergeCell ref="D37:H37"/>
    <mergeCell ref="O37:T37"/>
    <mergeCell ref="D38:H38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2"/>
  <sheetViews>
    <sheetView workbookViewId="0">
      <selection activeCell="D11" sqref="D11:I11"/>
    </sheetView>
  </sheetViews>
  <sheetFormatPr defaultColWidth="11.42578125" defaultRowHeight="12.75"/>
  <cols>
    <col min="1" max="1" width="4.42578125" style="72" customWidth="1"/>
    <col min="2" max="2" width="4.28515625" style="72" customWidth="1"/>
    <col min="3" max="3" width="14.28515625" style="72" bestFit="1" customWidth="1"/>
    <col min="4" max="4" width="7.140625" style="72" customWidth="1"/>
    <col min="5" max="5" width="20.140625" style="72" customWidth="1"/>
    <col min="6" max="6" width="6.42578125" style="72" customWidth="1"/>
    <col min="7" max="7" width="20.85546875" style="72" bestFit="1" customWidth="1"/>
    <col min="8" max="8" width="5.7109375" style="72" customWidth="1"/>
    <col min="9" max="9" width="5.28515625" style="72" customWidth="1"/>
    <col min="10" max="16" width="4.85546875" style="72" customWidth="1"/>
    <col min="17" max="17" width="5.7109375" style="72" customWidth="1"/>
    <col min="18" max="18" width="5.28515625" style="72" bestFit="1" customWidth="1"/>
    <col min="19" max="19" width="5.140625" style="72" customWidth="1"/>
    <col min="20" max="20" width="6.42578125" style="72" customWidth="1"/>
    <col min="21" max="29" width="11.42578125" style="73" customWidth="1"/>
    <col min="30" max="16384" width="11.42578125" style="72"/>
  </cols>
  <sheetData>
    <row r="1" spans="1:29">
      <c r="P1" s="404"/>
      <c r="Q1" s="404"/>
      <c r="R1" s="404"/>
      <c r="S1" s="404"/>
      <c r="T1" s="405" t="s">
        <v>235</v>
      </c>
      <c r="U1" s="406"/>
    </row>
    <row r="2" spans="1:29">
      <c r="P2" s="404"/>
      <c r="Q2" s="404"/>
      <c r="R2" s="404"/>
      <c r="S2" s="404"/>
      <c r="T2" s="405" t="s">
        <v>236</v>
      </c>
      <c r="U2" s="406"/>
    </row>
    <row r="3" spans="1:29">
      <c r="P3" s="404"/>
      <c r="Q3" s="404"/>
      <c r="R3" s="404"/>
      <c r="S3" s="404"/>
      <c r="T3" s="405" t="s">
        <v>237</v>
      </c>
      <c r="U3" s="406"/>
    </row>
    <row r="4" spans="1:29">
      <c r="P4" s="404"/>
      <c r="Q4" s="404"/>
      <c r="R4" s="404"/>
      <c r="S4" s="404"/>
      <c r="T4" s="405" t="s">
        <v>238</v>
      </c>
      <c r="U4" s="406"/>
    </row>
    <row r="5" spans="1:29">
      <c r="P5" s="407"/>
      <c r="Q5" s="407"/>
      <c r="R5" s="407"/>
      <c r="S5" s="407"/>
      <c r="T5" s="408" t="s">
        <v>239</v>
      </c>
      <c r="U5" s="406"/>
    </row>
    <row r="6" spans="1:29">
      <c r="P6" s="407"/>
      <c r="Q6" s="407"/>
      <c r="R6" s="407"/>
      <c r="S6" s="407"/>
      <c r="T6" s="405" t="s">
        <v>240</v>
      </c>
      <c r="U6" s="406"/>
    </row>
    <row r="7" spans="1:29" ht="18.75">
      <c r="C7" s="409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ht="12" customHeight="1">
      <c r="A8" s="41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9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9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9" s="73" customFormat="1" ht="15.75" customHeight="1">
      <c r="A11" s="74"/>
      <c r="B11" s="74"/>
      <c r="C11" s="75" t="s">
        <v>55</v>
      </c>
      <c r="D11" s="505" t="s">
        <v>1627</v>
      </c>
      <c r="E11" s="505"/>
      <c r="F11" s="505"/>
      <c r="G11" s="505"/>
      <c r="H11" s="505"/>
      <c r="I11" s="505"/>
      <c r="J11" s="74"/>
      <c r="K11" s="74"/>
      <c r="L11" s="75" t="s">
        <v>0</v>
      </c>
      <c r="M11" s="78" t="s">
        <v>98</v>
      </c>
      <c r="N11" s="78"/>
      <c r="O11" s="77" t="s">
        <v>1628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156">
        <v>42203</v>
      </c>
      <c r="E12" s="81"/>
      <c r="F12" s="82" t="s">
        <v>53</v>
      </c>
      <c r="G12" s="82"/>
      <c r="H12" s="508" t="s">
        <v>1629</v>
      </c>
      <c r="I12" s="508"/>
      <c r="J12" s="78"/>
      <c r="K12" s="74"/>
      <c r="L12" s="75" t="s">
        <v>54</v>
      </c>
      <c r="M12" s="77" t="s">
        <v>1630</v>
      </c>
      <c r="N12" s="77"/>
      <c r="O12" s="77"/>
      <c r="P12" s="77"/>
      <c r="Q12" s="77"/>
      <c r="R12" s="77"/>
      <c r="S12" s="77"/>
    </row>
    <row r="13" spans="1:29" ht="12" customHeight="1" thickBot="1"/>
    <row r="14" spans="1:29" s="89" customFormat="1" ht="11.25" thickBot="1">
      <c r="A14" s="83" t="s">
        <v>245</v>
      </c>
      <c r="B14" s="400"/>
      <c r="C14" s="400"/>
      <c r="D14" s="400" t="s">
        <v>246</v>
      </c>
      <c r="E14" s="83" t="s">
        <v>13</v>
      </c>
      <c r="F14" s="400" t="s">
        <v>247</v>
      </c>
      <c r="G14" s="400"/>
      <c r="H14" s="400" t="s">
        <v>248</v>
      </c>
      <c r="I14" s="519" t="s">
        <v>249</v>
      </c>
      <c r="J14" s="520"/>
      <c r="K14" s="521"/>
      <c r="L14" s="401" t="s">
        <v>250</v>
      </c>
      <c r="M14" s="87"/>
      <c r="N14" s="87" t="s">
        <v>251</v>
      </c>
      <c r="O14" s="87"/>
      <c r="P14" s="400" t="s">
        <v>250</v>
      </c>
      <c r="Q14" s="400"/>
      <c r="R14" s="400"/>
      <c r="S14" s="400"/>
      <c r="T14" s="400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23.1" customHeight="1">
      <c r="A16" s="411">
        <v>38</v>
      </c>
      <c r="B16" s="411" t="s">
        <v>259</v>
      </c>
      <c r="C16" s="411" t="s">
        <v>453</v>
      </c>
      <c r="D16" s="411">
        <v>48</v>
      </c>
      <c r="E16" s="412" t="s">
        <v>1631</v>
      </c>
      <c r="F16" s="411">
        <v>1991</v>
      </c>
      <c r="G16" s="411" t="s">
        <v>473</v>
      </c>
      <c r="H16" s="413">
        <v>47.9</v>
      </c>
      <c r="I16" s="411">
        <v>-61</v>
      </c>
      <c r="J16" s="411">
        <v>61</v>
      </c>
      <c r="K16" s="411">
        <v>64</v>
      </c>
      <c r="L16" s="411">
        <v>64</v>
      </c>
      <c r="M16" s="411">
        <v>77</v>
      </c>
      <c r="N16" s="411">
        <v>80</v>
      </c>
      <c r="O16" s="411">
        <v>-82</v>
      </c>
      <c r="P16" s="411">
        <v>80</v>
      </c>
      <c r="Q16" s="414">
        <v>144</v>
      </c>
      <c r="R16" s="411">
        <v>1</v>
      </c>
      <c r="S16" s="412">
        <v>10</v>
      </c>
      <c r="T16" s="412">
        <v>256.17468007374157</v>
      </c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23.1" customHeight="1">
      <c r="A17" s="411">
        <v>24</v>
      </c>
      <c r="B17" s="411" t="s">
        <v>259</v>
      </c>
      <c r="C17" s="411" t="s">
        <v>453</v>
      </c>
      <c r="D17" s="411">
        <v>53</v>
      </c>
      <c r="E17" s="412" t="s">
        <v>1632</v>
      </c>
      <c r="F17" s="411">
        <v>1989</v>
      </c>
      <c r="G17" s="411" t="s">
        <v>458</v>
      </c>
      <c r="H17" s="411">
        <v>51.6</v>
      </c>
      <c r="I17" s="411">
        <v>61</v>
      </c>
      <c r="J17" s="411">
        <v>64</v>
      </c>
      <c r="K17" s="411">
        <v>-66</v>
      </c>
      <c r="L17" s="411">
        <v>64</v>
      </c>
      <c r="M17" s="411">
        <v>-75</v>
      </c>
      <c r="N17" s="411">
        <v>75</v>
      </c>
      <c r="O17" s="411">
        <v>-78</v>
      </c>
      <c r="P17" s="411">
        <v>75</v>
      </c>
      <c r="Q17" s="414">
        <v>139</v>
      </c>
      <c r="R17" s="411">
        <v>1</v>
      </c>
      <c r="S17" s="412">
        <v>10</v>
      </c>
      <c r="T17" s="412">
        <v>231.85015357576307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23.1" customHeight="1">
      <c r="A18" s="411">
        <v>28</v>
      </c>
      <c r="B18" s="411" t="s">
        <v>259</v>
      </c>
      <c r="C18" s="411" t="s">
        <v>453</v>
      </c>
      <c r="D18" s="411">
        <v>53</v>
      </c>
      <c r="E18" s="412" t="s">
        <v>1633</v>
      </c>
      <c r="F18" s="411">
        <v>1989</v>
      </c>
      <c r="G18" s="411" t="s">
        <v>1634</v>
      </c>
      <c r="H18" s="411">
        <v>52.9</v>
      </c>
      <c r="I18" s="411">
        <v>-52</v>
      </c>
      <c r="J18" s="411">
        <v>52</v>
      </c>
      <c r="K18" s="411">
        <v>54</v>
      </c>
      <c r="L18" s="411">
        <v>54</v>
      </c>
      <c r="M18" s="411">
        <v>67</v>
      </c>
      <c r="N18" s="411">
        <v>70</v>
      </c>
      <c r="O18" s="411">
        <v>73</v>
      </c>
      <c r="P18" s="411">
        <v>73</v>
      </c>
      <c r="Q18" s="414">
        <v>127</v>
      </c>
      <c r="R18" s="411">
        <v>2</v>
      </c>
      <c r="S18" s="412">
        <v>9</v>
      </c>
      <c r="T18" s="412">
        <v>207.49587373806247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23.1" customHeight="1">
      <c r="A19" s="411">
        <v>3</v>
      </c>
      <c r="B19" s="411" t="s">
        <v>259</v>
      </c>
      <c r="C19" s="411" t="s">
        <v>453</v>
      </c>
      <c r="D19" s="411">
        <v>53</v>
      </c>
      <c r="E19" s="412" t="s">
        <v>1635</v>
      </c>
      <c r="F19" s="411">
        <v>1987</v>
      </c>
      <c r="G19" s="411" t="s">
        <v>1636</v>
      </c>
      <c r="H19" s="411">
        <v>52.1</v>
      </c>
      <c r="I19" s="411">
        <v>54</v>
      </c>
      <c r="J19" s="411">
        <v>56</v>
      </c>
      <c r="K19" s="411">
        <v>-58</v>
      </c>
      <c r="L19" s="411">
        <v>56</v>
      </c>
      <c r="M19" s="411">
        <v>63</v>
      </c>
      <c r="N19" s="411">
        <v>66</v>
      </c>
      <c r="O19" s="411">
        <v>-69</v>
      </c>
      <c r="P19" s="411">
        <v>66</v>
      </c>
      <c r="Q19" s="414">
        <v>122</v>
      </c>
      <c r="R19" s="411">
        <v>3</v>
      </c>
      <c r="S19" s="412">
        <v>8</v>
      </c>
      <c r="T19" s="412">
        <v>201.85867159195354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23.1" customHeight="1">
      <c r="A20" s="411">
        <v>70</v>
      </c>
      <c r="B20" s="411" t="s">
        <v>259</v>
      </c>
      <c r="C20" s="411" t="s">
        <v>453</v>
      </c>
      <c r="D20" s="411">
        <v>58</v>
      </c>
      <c r="E20" s="412" t="s">
        <v>1637</v>
      </c>
      <c r="F20" s="411">
        <v>1989</v>
      </c>
      <c r="G20" s="411" t="s">
        <v>638</v>
      </c>
      <c r="H20" s="411">
        <v>57.8</v>
      </c>
      <c r="I20" s="411">
        <v>-58</v>
      </c>
      <c r="J20" s="411">
        <v>58</v>
      </c>
      <c r="K20" s="411">
        <v>62</v>
      </c>
      <c r="L20" s="411">
        <v>62</v>
      </c>
      <c r="M20" s="411">
        <v>-81</v>
      </c>
      <c r="N20" s="411">
        <v>81</v>
      </c>
      <c r="O20" s="411">
        <v>-87</v>
      </c>
      <c r="P20" s="411">
        <v>81</v>
      </c>
      <c r="Q20" s="414">
        <v>143</v>
      </c>
      <c r="R20" s="411">
        <v>1</v>
      </c>
      <c r="S20" s="412">
        <v>10</v>
      </c>
      <c r="T20" s="412">
        <v>217.79713817974482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23.1" customHeight="1">
      <c r="A21" s="411">
        <v>67</v>
      </c>
      <c r="B21" s="411" t="s">
        <v>259</v>
      </c>
      <c r="C21" s="411" t="s">
        <v>453</v>
      </c>
      <c r="D21" s="411">
        <v>58</v>
      </c>
      <c r="E21" s="412" t="s">
        <v>889</v>
      </c>
      <c r="F21" s="411">
        <v>1987</v>
      </c>
      <c r="G21" s="411" t="s">
        <v>1638</v>
      </c>
      <c r="H21" s="411">
        <v>56.5</v>
      </c>
      <c r="I21" s="411">
        <v>-60</v>
      </c>
      <c r="J21" s="411">
        <v>60</v>
      </c>
      <c r="K21" s="411">
        <v>-64</v>
      </c>
      <c r="L21" s="411">
        <v>60</v>
      </c>
      <c r="M21" s="411">
        <v>-75</v>
      </c>
      <c r="N21" s="411">
        <v>-75</v>
      </c>
      <c r="O21" s="411">
        <v>75</v>
      </c>
      <c r="P21" s="411">
        <v>75</v>
      </c>
      <c r="Q21" s="414">
        <v>135</v>
      </c>
      <c r="R21" s="411">
        <v>2</v>
      </c>
      <c r="S21" s="412">
        <v>9</v>
      </c>
      <c r="T21" s="412">
        <v>209.24497406648214</v>
      </c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23.1" customHeight="1">
      <c r="A22" s="411">
        <v>30</v>
      </c>
      <c r="B22" s="411" t="s">
        <v>259</v>
      </c>
      <c r="C22" s="411" t="s">
        <v>504</v>
      </c>
      <c r="D22" s="411">
        <v>58</v>
      </c>
      <c r="E22" s="412" t="s">
        <v>1639</v>
      </c>
      <c r="F22" s="411">
        <v>1997</v>
      </c>
      <c r="G22" s="411" t="s">
        <v>1640</v>
      </c>
      <c r="H22" s="411">
        <v>57.5</v>
      </c>
      <c r="I22" s="411">
        <v>-50</v>
      </c>
      <c r="J22" s="411">
        <v>50</v>
      </c>
      <c r="K22" s="411">
        <v>-55</v>
      </c>
      <c r="L22" s="411">
        <v>50</v>
      </c>
      <c r="M22" s="411">
        <v>70</v>
      </c>
      <c r="N22" s="411">
        <v>75</v>
      </c>
      <c r="O22" s="411">
        <v>-78</v>
      </c>
      <c r="P22" s="411">
        <v>75</v>
      </c>
      <c r="Q22" s="414">
        <v>125</v>
      </c>
      <c r="R22" s="411">
        <v>3</v>
      </c>
      <c r="S22" s="412">
        <v>8</v>
      </c>
      <c r="T22" s="412">
        <v>191.14027410415508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23.1" customHeight="1" thickBot="1">
      <c r="A23" s="411">
        <v>26</v>
      </c>
      <c r="B23" s="411" t="s">
        <v>259</v>
      </c>
      <c r="C23" s="411" t="s">
        <v>453</v>
      </c>
      <c r="D23" s="411">
        <v>58</v>
      </c>
      <c r="E23" s="412" t="s">
        <v>1641</v>
      </c>
      <c r="F23" s="411">
        <v>1987</v>
      </c>
      <c r="G23" s="411" t="s">
        <v>1642</v>
      </c>
      <c r="H23" s="411">
        <v>57.3</v>
      </c>
      <c r="I23" s="411">
        <v>42</v>
      </c>
      <c r="J23" s="411">
        <v>47</v>
      </c>
      <c r="K23" s="411">
        <v>51</v>
      </c>
      <c r="L23" s="411">
        <v>51</v>
      </c>
      <c r="M23" s="411">
        <v>54</v>
      </c>
      <c r="N23" s="411">
        <v>58</v>
      </c>
      <c r="O23" s="411">
        <v>65</v>
      </c>
      <c r="P23" s="411">
        <v>65</v>
      </c>
      <c r="Q23" s="414">
        <v>116</v>
      </c>
      <c r="R23" s="411">
        <v>4</v>
      </c>
      <c r="S23" s="412">
        <v>7</v>
      </c>
      <c r="T23" s="412">
        <v>177.85268798006524</v>
      </c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23.1" customHeight="1" thickBot="1">
      <c r="A24" s="411">
        <v>45</v>
      </c>
      <c r="B24" s="411" t="s">
        <v>259</v>
      </c>
      <c r="C24" s="411" t="s">
        <v>453</v>
      </c>
      <c r="D24" s="411">
        <v>63</v>
      </c>
      <c r="E24" s="415" t="s">
        <v>1643</v>
      </c>
      <c r="F24" s="411">
        <v>1994</v>
      </c>
      <c r="G24" s="411" t="s">
        <v>458</v>
      </c>
      <c r="H24" s="411">
        <v>62.4</v>
      </c>
      <c r="I24" s="411">
        <v>55</v>
      </c>
      <c r="J24" s="411">
        <v>57</v>
      </c>
      <c r="K24" s="411">
        <v>61</v>
      </c>
      <c r="L24" s="411">
        <v>61</v>
      </c>
      <c r="M24" s="416">
        <v>71</v>
      </c>
      <c r="N24" s="416">
        <v>75</v>
      </c>
      <c r="O24" s="417">
        <v>77</v>
      </c>
      <c r="P24" s="418">
        <v>77</v>
      </c>
      <c r="Q24" s="414">
        <v>138</v>
      </c>
      <c r="R24" s="419">
        <v>1</v>
      </c>
      <c r="S24" s="415">
        <v>10</v>
      </c>
      <c r="T24" s="415">
        <v>198.67068860860729</v>
      </c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23.1" customHeight="1" thickBot="1">
      <c r="A25" s="411">
        <v>10</v>
      </c>
      <c r="B25" s="411" t="s">
        <v>259</v>
      </c>
      <c r="C25" s="411" t="s">
        <v>453</v>
      </c>
      <c r="D25" s="411">
        <v>63</v>
      </c>
      <c r="E25" s="415" t="s">
        <v>288</v>
      </c>
      <c r="F25" s="411">
        <v>1985</v>
      </c>
      <c r="G25" s="411" t="s">
        <v>1644</v>
      </c>
      <c r="H25" s="411">
        <v>60.7</v>
      </c>
      <c r="I25" s="411">
        <v>60</v>
      </c>
      <c r="J25" s="411">
        <v>62</v>
      </c>
      <c r="K25" s="411">
        <v>-64</v>
      </c>
      <c r="L25" s="411">
        <v>62</v>
      </c>
      <c r="M25" s="416">
        <v>-72</v>
      </c>
      <c r="N25" s="416">
        <v>72</v>
      </c>
      <c r="O25" s="417">
        <v>74</v>
      </c>
      <c r="P25" s="418">
        <v>74</v>
      </c>
      <c r="Q25" s="414">
        <v>136</v>
      </c>
      <c r="R25" s="419">
        <v>2</v>
      </c>
      <c r="S25" s="415">
        <v>9</v>
      </c>
      <c r="T25" s="415">
        <v>199.71670698151311</v>
      </c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23.1" customHeight="1" thickBot="1">
      <c r="A26" s="411">
        <v>22</v>
      </c>
      <c r="B26" s="411" t="s">
        <v>259</v>
      </c>
      <c r="C26" s="411" t="s">
        <v>453</v>
      </c>
      <c r="D26" s="411">
        <v>63</v>
      </c>
      <c r="E26" s="415" t="s">
        <v>941</v>
      </c>
      <c r="F26" s="411">
        <v>1993</v>
      </c>
      <c r="G26" s="411" t="s">
        <v>1634</v>
      </c>
      <c r="H26" s="411">
        <v>59.5</v>
      </c>
      <c r="I26" s="411">
        <v>54</v>
      </c>
      <c r="J26" s="411">
        <v>57</v>
      </c>
      <c r="K26" s="411">
        <v>60</v>
      </c>
      <c r="L26" s="411">
        <v>60</v>
      </c>
      <c r="M26" s="416">
        <v>68</v>
      </c>
      <c r="N26" s="416">
        <v>71</v>
      </c>
      <c r="O26" s="417">
        <v>74</v>
      </c>
      <c r="P26" s="418">
        <v>74</v>
      </c>
      <c r="Q26" s="414">
        <v>134</v>
      </c>
      <c r="R26" s="419">
        <v>3</v>
      </c>
      <c r="S26" s="415">
        <v>8</v>
      </c>
      <c r="T26" s="415">
        <v>199.68918101809373</v>
      </c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23.1" customHeight="1">
      <c r="A27" s="415">
        <v>60</v>
      </c>
      <c r="B27" s="420" t="s">
        <v>259</v>
      </c>
      <c r="C27" s="415" t="s">
        <v>453</v>
      </c>
      <c r="D27" s="415">
        <v>63</v>
      </c>
      <c r="E27" s="415" t="s">
        <v>1132</v>
      </c>
      <c r="F27" s="421">
        <v>1984</v>
      </c>
      <c r="G27" s="421" t="s">
        <v>1133</v>
      </c>
      <c r="H27" s="415">
        <v>61.8</v>
      </c>
      <c r="I27" s="415">
        <v>53</v>
      </c>
      <c r="J27" s="415">
        <v>55</v>
      </c>
      <c r="K27" s="415">
        <v>-58</v>
      </c>
      <c r="L27" s="415">
        <v>55</v>
      </c>
      <c r="M27" s="415">
        <v>73</v>
      </c>
      <c r="N27" s="415">
        <v>75</v>
      </c>
      <c r="O27" s="415">
        <v>79</v>
      </c>
      <c r="P27" s="415">
        <v>79</v>
      </c>
      <c r="Q27" s="415">
        <v>134</v>
      </c>
      <c r="R27" s="415">
        <v>4</v>
      </c>
      <c r="S27" s="415">
        <v>7</v>
      </c>
      <c r="T27" s="415">
        <v>194.24463038542419</v>
      </c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23.1" customHeight="1">
      <c r="A28" s="415">
        <v>6</v>
      </c>
      <c r="B28" s="420" t="s">
        <v>259</v>
      </c>
      <c r="C28" s="415" t="s">
        <v>453</v>
      </c>
      <c r="D28" s="415">
        <v>63</v>
      </c>
      <c r="E28" s="415" t="s">
        <v>1645</v>
      </c>
      <c r="F28" s="421">
        <v>1986</v>
      </c>
      <c r="G28" s="421" t="s">
        <v>1634</v>
      </c>
      <c r="H28" s="415">
        <v>62.9</v>
      </c>
      <c r="I28" s="415">
        <v>50</v>
      </c>
      <c r="J28" s="415">
        <v>52</v>
      </c>
      <c r="K28" s="415">
        <v>54</v>
      </c>
      <c r="L28" s="415">
        <v>54</v>
      </c>
      <c r="M28" s="415">
        <v>73</v>
      </c>
      <c r="N28" s="415">
        <v>76</v>
      </c>
      <c r="O28" s="415">
        <v>-79</v>
      </c>
      <c r="P28" s="415">
        <v>76</v>
      </c>
      <c r="Q28" s="415">
        <v>130</v>
      </c>
      <c r="R28" s="415">
        <v>5</v>
      </c>
      <c r="S28" s="415">
        <v>6</v>
      </c>
      <c r="T28" s="415">
        <v>186.10145770911154</v>
      </c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92" customFormat="1" ht="23.1" customHeight="1">
      <c r="A29" s="411">
        <v>12</v>
      </c>
      <c r="B29" s="411" t="s">
        <v>259</v>
      </c>
      <c r="C29" s="411" t="s">
        <v>442</v>
      </c>
      <c r="D29" s="411">
        <v>63</v>
      </c>
      <c r="E29" s="412" t="s">
        <v>1646</v>
      </c>
      <c r="F29" s="411">
        <v>1999</v>
      </c>
      <c r="G29" s="411" t="s">
        <v>1636</v>
      </c>
      <c r="H29" s="413">
        <v>61.2</v>
      </c>
      <c r="I29" s="411">
        <v>38</v>
      </c>
      <c r="J29" s="411">
        <v>40</v>
      </c>
      <c r="K29" s="411">
        <v>42</v>
      </c>
      <c r="L29" s="411">
        <v>42</v>
      </c>
      <c r="M29" s="411">
        <v>53</v>
      </c>
      <c r="N29" s="411">
        <v>56</v>
      </c>
      <c r="O29" s="411">
        <v>-58</v>
      </c>
      <c r="P29" s="411">
        <v>56</v>
      </c>
      <c r="Q29" s="414">
        <v>98</v>
      </c>
      <c r="R29" s="411">
        <v>6</v>
      </c>
      <c r="S29" s="412">
        <v>5</v>
      </c>
      <c r="T29" s="412">
        <v>143.05971744228978</v>
      </c>
      <c r="U29" s="73"/>
      <c r="V29" s="73"/>
      <c r="W29" s="73"/>
      <c r="X29" s="73"/>
      <c r="Y29" s="73"/>
      <c r="Z29" s="73"/>
      <c r="AA29" s="73"/>
      <c r="AB29" s="73"/>
      <c r="AC29" s="73"/>
    </row>
    <row r="30" spans="1:29" s="92" customFormat="1" ht="23.1" customHeight="1">
      <c r="A30" s="411">
        <v>74</v>
      </c>
      <c r="B30" s="411" t="s">
        <v>259</v>
      </c>
      <c r="C30" s="411" t="s">
        <v>442</v>
      </c>
      <c r="D30" s="411">
        <v>63</v>
      </c>
      <c r="E30" s="412" t="s">
        <v>1647</v>
      </c>
      <c r="F30" s="411">
        <v>1999</v>
      </c>
      <c r="G30" s="411" t="s">
        <v>1640</v>
      </c>
      <c r="H30" s="411">
        <v>61.3</v>
      </c>
      <c r="I30" s="411">
        <v>35</v>
      </c>
      <c r="J30" s="411">
        <v>-40</v>
      </c>
      <c r="K30" s="411">
        <v>40</v>
      </c>
      <c r="L30" s="411">
        <v>40</v>
      </c>
      <c r="M30" s="411">
        <v>53</v>
      </c>
      <c r="N30" s="411">
        <v>-57</v>
      </c>
      <c r="O30" s="411">
        <v>57</v>
      </c>
      <c r="P30" s="411">
        <v>57</v>
      </c>
      <c r="Q30" s="414">
        <v>97</v>
      </c>
      <c r="R30" s="411">
        <v>7</v>
      </c>
      <c r="S30" s="412">
        <v>4</v>
      </c>
      <c r="T30" s="412">
        <v>141.43311987480598</v>
      </c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23.1" customHeight="1">
      <c r="A31" s="411">
        <v>44</v>
      </c>
      <c r="B31" s="411" t="s">
        <v>259</v>
      </c>
      <c r="C31" s="411" t="s">
        <v>504</v>
      </c>
      <c r="D31" s="411">
        <v>69</v>
      </c>
      <c r="E31" s="412" t="s">
        <v>1648</v>
      </c>
      <c r="F31" s="411">
        <v>1995</v>
      </c>
      <c r="G31" s="411" t="s">
        <v>458</v>
      </c>
      <c r="H31" s="411">
        <v>68.3</v>
      </c>
      <c r="I31" s="411">
        <v>65</v>
      </c>
      <c r="J31" s="411">
        <v>70</v>
      </c>
      <c r="K31" s="411">
        <v>75</v>
      </c>
      <c r="L31" s="411">
        <v>75</v>
      </c>
      <c r="M31" s="411">
        <v>88</v>
      </c>
      <c r="N31" s="411">
        <v>91</v>
      </c>
      <c r="O31" s="411">
        <v>-94</v>
      </c>
      <c r="P31" s="411">
        <v>91</v>
      </c>
      <c r="Q31" s="414">
        <v>166</v>
      </c>
      <c r="R31" s="411">
        <v>1</v>
      </c>
      <c r="S31" s="412">
        <v>10</v>
      </c>
      <c r="T31" s="412">
        <v>224.78264942551544</v>
      </c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23.1" customHeight="1">
      <c r="A32" s="411">
        <v>53</v>
      </c>
      <c r="B32" s="411" t="s">
        <v>259</v>
      </c>
      <c r="C32" s="411" t="s">
        <v>442</v>
      </c>
      <c r="D32" s="411">
        <v>69</v>
      </c>
      <c r="E32" s="412" t="s">
        <v>1649</v>
      </c>
      <c r="F32" s="411">
        <v>1998</v>
      </c>
      <c r="G32" s="411" t="s">
        <v>473</v>
      </c>
      <c r="H32" s="411">
        <v>64.900000000000006</v>
      </c>
      <c r="I32" s="411">
        <v>58</v>
      </c>
      <c r="J32" s="411">
        <v>63</v>
      </c>
      <c r="K32" s="411">
        <v>-66</v>
      </c>
      <c r="L32" s="411">
        <v>63</v>
      </c>
      <c r="M32" s="411">
        <v>67</v>
      </c>
      <c r="N32" s="411">
        <v>-71</v>
      </c>
      <c r="O32" s="411">
        <v>71</v>
      </c>
      <c r="P32" s="411">
        <v>71</v>
      </c>
      <c r="Q32" s="414">
        <v>134</v>
      </c>
      <c r="R32" s="411">
        <v>2</v>
      </c>
      <c r="S32" s="412">
        <v>9</v>
      </c>
      <c r="T32" s="412">
        <v>187.71247325679636</v>
      </c>
      <c r="U32" s="73"/>
      <c r="V32" s="73"/>
      <c r="W32" s="73"/>
      <c r="X32" s="73"/>
      <c r="Y32" s="73"/>
      <c r="Z32" s="73"/>
      <c r="AA32" s="73"/>
      <c r="AB32" s="73"/>
      <c r="AC32" s="73"/>
    </row>
    <row r="33" spans="1:29" s="92" customFormat="1" ht="23.1" customHeight="1">
      <c r="A33" s="411">
        <v>40</v>
      </c>
      <c r="B33" s="411" t="s">
        <v>259</v>
      </c>
      <c r="C33" s="411" t="s">
        <v>453</v>
      </c>
      <c r="D33" s="411">
        <v>69</v>
      </c>
      <c r="E33" s="412" t="s">
        <v>1650</v>
      </c>
      <c r="F33" s="411">
        <v>1991</v>
      </c>
      <c r="G33" s="411" t="s">
        <v>473</v>
      </c>
      <c r="H33" s="411">
        <v>68.3</v>
      </c>
      <c r="I33" s="411">
        <v>-58</v>
      </c>
      <c r="J33" s="411">
        <v>58</v>
      </c>
      <c r="K33" s="411">
        <v>-61</v>
      </c>
      <c r="L33" s="411">
        <v>58</v>
      </c>
      <c r="M33" s="411">
        <v>72</v>
      </c>
      <c r="N33" s="411">
        <v>-75</v>
      </c>
      <c r="O33" s="411">
        <v>-75</v>
      </c>
      <c r="P33" s="411">
        <v>72</v>
      </c>
      <c r="Q33" s="414">
        <v>130</v>
      </c>
      <c r="R33" s="411">
        <v>3</v>
      </c>
      <c r="S33" s="412">
        <v>8</v>
      </c>
      <c r="T33" s="412">
        <v>176.03460497178921</v>
      </c>
      <c r="U33" s="73"/>
      <c r="V33" s="73"/>
      <c r="W33" s="73"/>
      <c r="X33" s="73"/>
      <c r="Y33" s="73"/>
      <c r="Z33" s="73"/>
      <c r="AA33" s="73"/>
      <c r="AB33" s="73"/>
      <c r="AC33" s="73"/>
    </row>
    <row r="34" spans="1:29" s="92" customFormat="1" ht="23.1" customHeight="1">
      <c r="A34" s="411">
        <v>29</v>
      </c>
      <c r="B34" s="411" t="s">
        <v>259</v>
      </c>
      <c r="C34" s="411" t="s">
        <v>442</v>
      </c>
      <c r="D34" s="411">
        <v>69</v>
      </c>
      <c r="E34" s="412" t="s">
        <v>1191</v>
      </c>
      <c r="F34" s="411">
        <v>1999</v>
      </c>
      <c r="G34" s="411" t="s">
        <v>1640</v>
      </c>
      <c r="H34" s="411">
        <v>68</v>
      </c>
      <c r="I34" s="411">
        <v>46</v>
      </c>
      <c r="J34" s="411">
        <v>51</v>
      </c>
      <c r="K34" s="411">
        <v>-54</v>
      </c>
      <c r="L34" s="411">
        <v>51</v>
      </c>
      <c r="M34" s="411">
        <v>72</v>
      </c>
      <c r="N34" s="411">
        <v>-76</v>
      </c>
      <c r="O34" s="411">
        <v>-79</v>
      </c>
      <c r="P34" s="411">
        <v>72</v>
      </c>
      <c r="Q34" s="414">
        <v>123</v>
      </c>
      <c r="R34" s="411">
        <v>4</v>
      </c>
      <c r="S34" s="412">
        <v>7</v>
      </c>
      <c r="T34" s="412">
        <v>167.03182259449105</v>
      </c>
      <c r="U34" s="73"/>
      <c r="V34" s="73"/>
      <c r="W34" s="73"/>
      <c r="X34" s="73"/>
      <c r="Y34" s="73"/>
      <c r="Z34" s="73"/>
      <c r="AA34" s="73"/>
      <c r="AB34" s="73"/>
      <c r="AC34" s="73"/>
    </row>
    <row r="35" spans="1:29" s="92" customFormat="1" ht="23.1" customHeight="1">
      <c r="A35" s="411">
        <v>11</v>
      </c>
      <c r="B35" s="411" t="s">
        <v>259</v>
      </c>
      <c r="C35" s="411" t="s">
        <v>442</v>
      </c>
      <c r="D35" s="411">
        <v>69</v>
      </c>
      <c r="E35" s="412" t="s">
        <v>1651</v>
      </c>
      <c r="F35" s="411">
        <v>1998</v>
      </c>
      <c r="G35" s="411" t="s">
        <v>1636</v>
      </c>
      <c r="H35" s="411">
        <v>64.599999999999994</v>
      </c>
      <c r="I35" s="411">
        <v>42</v>
      </c>
      <c r="J35" s="411">
        <v>-44</v>
      </c>
      <c r="K35" s="411">
        <v>44</v>
      </c>
      <c r="L35" s="411">
        <v>44</v>
      </c>
      <c r="M35" s="411">
        <v>53</v>
      </c>
      <c r="N35" s="411">
        <v>56</v>
      </c>
      <c r="O35" s="411">
        <v>59</v>
      </c>
      <c r="P35" s="411">
        <v>59</v>
      </c>
      <c r="Q35" s="414">
        <v>103</v>
      </c>
      <c r="R35" s="411">
        <v>5</v>
      </c>
      <c r="S35" s="412">
        <v>6</v>
      </c>
      <c r="T35" s="412">
        <v>144.74417746263666</v>
      </c>
      <c r="U35" s="73"/>
      <c r="V35" s="73"/>
      <c r="W35" s="73"/>
      <c r="X35" s="73"/>
      <c r="Y35" s="73"/>
      <c r="Z35" s="73"/>
      <c r="AA35" s="73"/>
      <c r="AB35" s="73"/>
      <c r="AC35" s="73"/>
    </row>
    <row r="36" spans="1:29" s="92" customFormat="1" ht="23.1" customHeight="1" thickBot="1">
      <c r="A36" s="411">
        <v>32</v>
      </c>
      <c r="B36" s="411" t="s">
        <v>259</v>
      </c>
      <c r="C36" s="411" t="s">
        <v>504</v>
      </c>
      <c r="D36" s="411">
        <v>69</v>
      </c>
      <c r="E36" s="412" t="s">
        <v>1195</v>
      </c>
      <c r="F36" s="411">
        <v>1997</v>
      </c>
      <c r="G36" s="411" t="s">
        <v>1640</v>
      </c>
      <c r="H36" s="411">
        <v>67.900000000000006</v>
      </c>
      <c r="I36" s="411">
        <v>40</v>
      </c>
      <c r="J36" s="411">
        <v>-43</v>
      </c>
      <c r="K36" s="411">
        <v>43</v>
      </c>
      <c r="L36" s="411">
        <v>43</v>
      </c>
      <c r="M36" s="411">
        <v>53</v>
      </c>
      <c r="N36" s="411">
        <v>56</v>
      </c>
      <c r="O36" s="411">
        <v>-58</v>
      </c>
      <c r="P36" s="411">
        <v>56</v>
      </c>
      <c r="Q36" s="414">
        <v>99</v>
      </c>
      <c r="R36" s="411">
        <v>6</v>
      </c>
      <c r="S36" s="412">
        <v>5</v>
      </c>
      <c r="T36" s="412">
        <v>134.56897692366175</v>
      </c>
      <c r="U36" s="73"/>
      <c r="V36" s="73"/>
      <c r="W36" s="73"/>
      <c r="X36" s="73"/>
      <c r="Y36" s="73"/>
      <c r="Z36" s="73"/>
      <c r="AA36" s="73"/>
      <c r="AB36" s="73"/>
      <c r="AC36" s="73"/>
    </row>
    <row r="37" spans="1:29" s="92" customFormat="1" ht="23.1" customHeight="1" thickBot="1">
      <c r="A37" s="411">
        <v>49</v>
      </c>
      <c r="B37" s="411" t="s">
        <v>259</v>
      </c>
      <c r="C37" s="411" t="s">
        <v>451</v>
      </c>
      <c r="D37" s="411">
        <v>69</v>
      </c>
      <c r="E37" s="415" t="s">
        <v>1652</v>
      </c>
      <c r="F37" s="411">
        <v>1970</v>
      </c>
      <c r="G37" s="411" t="s">
        <v>458</v>
      </c>
      <c r="H37" s="411">
        <v>68.3</v>
      </c>
      <c r="I37" s="411">
        <v>25</v>
      </c>
      <c r="J37" s="411">
        <v>28</v>
      </c>
      <c r="K37" s="411">
        <v>-32</v>
      </c>
      <c r="L37" s="411">
        <v>28</v>
      </c>
      <c r="M37" s="416">
        <v>37</v>
      </c>
      <c r="N37" s="416">
        <v>39</v>
      </c>
      <c r="O37" s="417">
        <v>-44</v>
      </c>
      <c r="P37" s="418">
        <v>39</v>
      </c>
      <c r="Q37" s="414">
        <v>67</v>
      </c>
      <c r="R37" s="419">
        <v>7</v>
      </c>
      <c r="S37" s="415">
        <v>4</v>
      </c>
      <c r="T37" s="415">
        <v>90.725527177768285</v>
      </c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92" customFormat="1" ht="23.1" customHeight="1" thickBot="1">
      <c r="A38" s="411">
        <v>36</v>
      </c>
      <c r="B38" s="411" t="s">
        <v>111</v>
      </c>
      <c r="C38" s="411" t="s">
        <v>442</v>
      </c>
      <c r="D38" s="411">
        <v>39</v>
      </c>
      <c r="E38" s="415" t="s">
        <v>1653</v>
      </c>
      <c r="F38" s="411">
        <v>2004</v>
      </c>
      <c r="G38" s="411" t="s">
        <v>458</v>
      </c>
      <c r="H38" s="411">
        <v>36.299999999999997</v>
      </c>
      <c r="I38" s="411">
        <v>-26</v>
      </c>
      <c r="J38" s="411">
        <v>26</v>
      </c>
      <c r="K38" s="411">
        <v>-30</v>
      </c>
      <c r="L38" s="411">
        <v>26</v>
      </c>
      <c r="M38" s="416">
        <v>39</v>
      </c>
      <c r="N38" s="416">
        <v>42</v>
      </c>
      <c r="O38" s="417">
        <v>50</v>
      </c>
      <c r="P38" s="418">
        <v>50</v>
      </c>
      <c r="Q38" s="414">
        <v>76</v>
      </c>
      <c r="R38" s="419">
        <v>1</v>
      </c>
      <c r="S38" s="415">
        <v>10</v>
      </c>
      <c r="T38" s="415">
        <v>177.77866304796359</v>
      </c>
      <c r="U38" s="73"/>
      <c r="V38" s="73"/>
      <c r="W38" s="73"/>
      <c r="X38" s="73"/>
      <c r="Y38" s="73"/>
      <c r="Z38" s="73"/>
      <c r="AA38" s="73"/>
      <c r="AB38" s="73"/>
      <c r="AC38" s="73"/>
    </row>
    <row r="39" spans="1:29" s="92" customFormat="1" ht="23.1" customHeight="1" thickBot="1">
      <c r="A39" s="411">
        <v>58</v>
      </c>
      <c r="B39" s="411" t="s">
        <v>111</v>
      </c>
      <c r="C39" s="411" t="s">
        <v>504</v>
      </c>
      <c r="D39" s="411">
        <v>62</v>
      </c>
      <c r="E39" s="415" t="s">
        <v>1654</v>
      </c>
      <c r="F39" s="411">
        <v>1996</v>
      </c>
      <c r="G39" s="411" t="s">
        <v>473</v>
      </c>
      <c r="H39" s="411">
        <v>61.7</v>
      </c>
      <c r="I39" s="411">
        <v>70</v>
      </c>
      <c r="J39" s="411">
        <v>73</v>
      </c>
      <c r="K39" s="411">
        <v>-76</v>
      </c>
      <c r="L39" s="411">
        <v>73</v>
      </c>
      <c r="M39" s="416">
        <v>104</v>
      </c>
      <c r="N39" s="416">
        <v>108</v>
      </c>
      <c r="O39" s="417">
        <v>-115</v>
      </c>
      <c r="P39" s="418">
        <v>108</v>
      </c>
      <c r="Q39" s="414">
        <v>181</v>
      </c>
      <c r="R39" s="419">
        <v>1</v>
      </c>
      <c r="S39" s="415">
        <v>10</v>
      </c>
      <c r="T39" s="415">
        <v>262.67975854549701</v>
      </c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92" customFormat="1" ht="23.1" customHeight="1">
      <c r="A40" s="415">
        <v>42</v>
      </c>
      <c r="B40" s="420" t="s">
        <v>111</v>
      </c>
      <c r="C40" s="415" t="s">
        <v>504</v>
      </c>
      <c r="D40" s="415">
        <v>62</v>
      </c>
      <c r="E40" s="415" t="s">
        <v>1655</v>
      </c>
      <c r="F40" s="421">
        <v>1996</v>
      </c>
      <c r="G40" s="421" t="s">
        <v>458</v>
      </c>
      <c r="H40" s="415">
        <v>61</v>
      </c>
      <c r="I40" s="415">
        <v>65</v>
      </c>
      <c r="J40" s="415">
        <v>-70</v>
      </c>
      <c r="K40" s="415">
        <v>70</v>
      </c>
      <c r="L40" s="415">
        <v>70</v>
      </c>
      <c r="M40" s="415">
        <v>90</v>
      </c>
      <c r="N40" s="415">
        <v>-95</v>
      </c>
      <c r="O40" s="415">
        <v>-102</v>
      </c>
      <c r="P40" s="415">
        <v>90</v>
      </c>
      <c r="Q40" s="415">
        <v>160</v>
      </c>
      <c r="R40" s="415">
        <v>2</v>
      </c>
      <c r="S40" s="415">
        <v>9</v>
      </c>
      <c r="T40" s="415">
        <v>234.12079483657098</v>
      </c>
      <c r="U40" s="73"/>
      <c r="V40" s="73"/>
      <c r="W40" s="73"/>
      <c r="X40" s="73"/>
      <c r="Y40" s="73"/>
      <c r="Z40" s="73"/>
      <c r="AA40" s="73"/>
      <c r="AB40" s="73"/>
      <c r="AC40" s="73"/>
    </row>
    <row r="41" spans="1:29" s="92" customFormat="1" ht="23.1" customHeight="1">
      <c r="A41" s="411">
        <v>66</v>
      </c>
      <c r="B41" s="411" t="s">
        <v>111</v>
      </c>
      <c r="C41" s="411" t="s">
        <v>453</v>
      </c>
      <c r="D41" s="411">
        <v>62</v>
      </c>
      <c r="E41" s="412" t="s">
        <v>1656</v>
      </c>
      <c r="F41" s="411">
        <v>1991</v>
      </c>
      <c r="G41" s="411" t="s">
        <v>458</v>
      </c>
      <c r="H41" s="413">
        <v>61.6</v>
      </c>
      <c r="I41" s="411">
        <v>-64</v>
      </c>
      <c r="J41" s="411">
        <v>65</v>
      </c>
      <c r="K41" s="411">
        <v>-68</v>
      </c>
      <c r="L41" s="411">
        <v>65</v>
      </c>
      <c r="M41" s="411">
        <v>85</v>
      </c>
      <c r="N41" s="411">
        <v>-90</v>
      </c>
      <c r="O41" s="411">
        <v>-90</v>
      </c>
      <c r="P41" s="411">
        <v>85</v>
      </c>
      <c r="Q41" s="414">
        <v>150</v>
      </c>
      <c r="R41" s="411">
        <v>3</v>
      </c>
      <c r="S41" s="412">
        <v>8</v>
      </c>
      <c r="T41" s="412">
        <v>217.94389456813454</v>
      </c>
      <c r="U41" s="73"/>
      <c r="V41" s="73"/>
      <c r="W41" s="73"/>
      <c r="X41" s="73"/>
      <c r="Y41" s="73"/>
      <c r="Z41" s="73"/>
      <c r="AA41" s="73"/>
      <c r="AB41" s="73"/>
      <c r="AC41" s="73"/>
    </row>
    <row r="42" spans="1:29" s="92" customFormat="1" ht="23.1" customHeight="1">
      <c r="A42" s="411">
        <v>57</v>
      </c>
      <c r="B42" s="411" t="s">
        <v>111</v>
      </c>
      <c r="C42" s="411" t="s">
        <v>504</v>
      </c>
      <c r="D42" s="411">
        <v>62</v>
      </c>
      <c r="E42" s="412" t="s">
        <v>1657</v>
      </c>
      <c r="F42" s="411">
        <v>1997</v>
      </c>
      <c r="G42" s="411" t="s">
        <v>1658</v>
      </c>
      <c r="H42" s="411">
        <v>60.5</v>
      </c>
      <c r="I42" s="411">
        <v>54</v>
      </c>
      <c r="J42" s="411">
        <v>-56</v>
      </c>
      <c r="K42" s="411">
        <v>-56</v>
      </c>
      <c r="L42" s="411">
        <v>54</v>
      </c>
      <c r="M42" s="411">
        <v>62</v>
      </c>
      <c r="N42" s="411">
        <v>63</v>
      </c>
      <c r="O42" s="411">
        <v>-67</v>
      </c>
      <c r="P42" s="411">
        <v>63</v>
      </c>
      <c r="Q42" s="414">
        <v>117</v>
      </c>
      <c r="R42" s="411">
        <v>4</v>
      </c>
      <c r="S42" s="412">
        <v>7</v>
      </c>
      <c r="T42" s="412">
        <v>172.22916018947421</v>
      </c>
      <c r="U42" s="73"/>
      <c r="V42" s="73"/>
      <c r="W42" s="73"/>
      <c r="X42" s="73"/>
      <c r="Y42" s="73"/>
      <c r="Z42" s="73"/>
      <c r="AA42" s="73"/>
      <c r="AB42" s="73"/>
      <c r="AC42" s="73"/>
    </row>
    <row r="43" spans="1:29" s="92" customFormat="1" ht="23.1" customHeight="1">
      <c r="A43" s="411">
        <v>16</v>
      </c>
      <c r="B43" s="411" t="s">
        <v>111</v>
      </c>
      <c r="C43" s="411" t="s">
        <v>453</v>
      </c>
      <c r="D43" s="411">
        <v>69</v>
      </c>
      <c r="E43" s="412" t="s">
        <v>1659</v>
      </c>
      <c r="F43" s="411">
        <v>1989</v>
      </c>
      <c r="G43" s="411" t="s">
        <v>1634</v>
      </c>
      <c r="H43" s="411">
        <v>69</v>
      </c>
      <c r="I43" s="411">
        <v>96</v>
      </c>
      <c r="J43" s="411">
        <v>99</v>
      </c>
      <c r="K43" s="411">
        <v>-101</v>
      </c>
      <c r="L43" s="411">
        <v>99</v>
      </c>
      <c r="M43" s="411">
        <v>117</v>
      </c>
      <c r="N43" s="411" t="s">
        <v>1020</v>
      </c>
      <c r="O43" s="411" t="s">
        <v>1020</v>
      </c>
      <c r="P43" s="411">
        <v>117</v>
      </c>
      <c r="Q43" s="414">
        <v>216</v>
      </c>
      <c r="R43" s="411">
        <v>1</v>
      </c>
      <c r="S43" s="412">
        <v>10</v>
      </c>
      <c r="T43" s="412">
        <v>290.57606355852948</v>
      </c>
      <c r="U43" s="73"/>
      <c r="V43" s="73"/>
      <c r="W43" s="73"/>
      <c r="X43" s="73"/>
      <c r="Y43" s="73"/>
      <c r="Z43" s="73"/>
      <c r="AA43" s="73"/>
      <c r="AB43" s="73"/>
      <c r="AC43" s="73"/>
    </row>
    <row r="44" spans="1:29" s="92" customFormat="1" ht="23.1" customHeight="1">
      <c r="A44" s="411">
        <v>8</v>
      </c>
      <c r="B44" s="411" t="s">
        <v>111</v>
      </c>
      <c r="C44" s="411" t="s">
        <v>504</v>
      </c>
      <c r="D44" s="411">
        <v>69</v>
      </c>
      <c r="E44" s="412" t="s">
        <v>1660</v>
      </c>
      <c r="F44" s="411">
        <v>1997</v>
      </c>
      <c r="G44" s="411" t="s">
        <v>383</v>
      </c>
      <c r="H44" s="411">
        <v>69</v>
      </c>
      <c r="I44" s="411">
        <v>93</v>
      </c>
      <c r="J44" s="411">
        <v>-100</v>
      </c>
      <c r="K44" s="411">
        <v>-100</v>
      </c>
      <c r="L44" s="411">
        <v>93</v>
      </c>
      <c r="M44" s="411">
        <v>120</v>
      </c>
      <c r="N44" s="411">
        <v>-130</v>
      </c>
      <c r="O44" s="411">
        <v>-130</v>
      </c>
      <c r="P44" s="411">
        <v>120</v>
      </c>
      <c r="Q44" s="414">
        <v>213</v>
      </c>
      <c r="R44" s="411">
        <v>2</v>
      </c>
      <c r="S44" s="412">
        <v>9</v>
      </c>
      <c r="T44" s="412">
        <v>286.5402848979943</v>
      </c>
      <c r="U44" s="73"/>
      <c r="V44" s="73"/>
      <c r="W44" s="73"/>
      <c r="X44" s="73"/>
      <c r="Y44" s="73"/>
      <c r="Z44" s="73"/>
      <c r="AA44" s="73"/>
      <c r="AB44" s="73"/>
      <c r="AC44" s="73"/>
    </row>
    <row r="45" spans="1:29" s="92" customFormat="1" ht="23.1" customHeight="1">
      <c r="A45" s="411">
        <v>27</v>
      </c>
      <c r="B45" s="411" t="s">
        <v>111</v>
      </c>
      <c r="C45" s="411" t="s">
        <v>451</v>
      </c>
      <c r="D45" s="411">
        <v>69</v>
      </c>
      <c r="E45" s="412" t="s">
        <v>1661</v>
      </c>
      <c r="F45" s="411">
        <v>1966</v>
      </c>
      <c r="G45" s="411" t="s">
        <v>1642</v>
      </c>
      <c r="H45" s="411">
        <v>67.599999999999994</v>
      </c>
      <c r="I45" s="411">
        <v>73</v>
      </c>
      <c r="J45" s="411">
        <v>-83</v>
      </c>
      <c r="K45" s="411">
        <v>85</v>
      </c>
      <c r="L45" s="411">
        <v>85</v>
      </c>
      <c r="M45" s="411">
        <v>97</v>
      </c>
      <c r="N45" s="411">
        <v>106</v>
      </c>
      <c r="O45" s="411">
        <v>108</v>
      </c>
      <c r="P45" s="411">
        <v>108</v>
      </c>
      <c r="Q45" s="414">
        <v>193</v>
      </c>
      <c r="R45" s="411">
        <v>3</v>
      </c>
      <c r="S45" s="412">
        <v>8</v>
      </c>
      <c r="T45" s="412">
        <v>263.10045817690781</v>
      </c>
      <c r="U45" s="73"/>
      <c r="V45" s="73"/>
      <c r="W45" s="73"/>
      <c r="X45" s="73"/>
      <c r="Y45" s="73"/>
      <c r="Z45" s="73"/>
      <c r="AA45" s="73"/>
      <c r="AB45" s="73"/>
      <c r="AC45" s="73"/>
    </row>
    <row r="46" spans="1:29" s="92" customFormat="1" ht="23.1" customHeight="1">
      <c r="A46" s="411">
        <v>13</v>
      </c>
      <c r="B46" s="411" t="s">
        <v>111</v>
      </c>
      <c r="C46" s="411" t="s">
        <v>504</v>
      </c>
      <c r="D46" s="411">
        <v>69</v>
      </c>
      <c r="E46" s="412" t="s">
        <v>1662</v>
      </c>
      <c r="F46" s="411">
        <v>1995</v>
      </c>
      <c r="G46" s="411" t="s">
        <v>383</v>
      </c>
      <c r="H46" s="411">
        <v>68.599999999999994</v>
      </c>
      <c r="I46" s="411">
        <v>72</v>
      </c>
      <c r="J46" s="411">
        <v>-77</v>
      </c>
      <c r="K46" s="411">
        <v>77</v>
      </c>
      <c r="L46" s="411">
        <v>77</v>
      </c>
      <c r="M46" s="411">
        <v>100</v>
      </c>
      <c r="N46" s="411">
        <v>106</v>
      </c>
      <c r="O46" s="411">
        <v>-108</v>
      </c>
      <c r="P46" s="411">
        <v>106</v>
      </c>
      <c r="Q46" s="414">
        <v>183</v>
      </c>
      <c r="R46" s="411">
        <v>4</v>
      </c>
      <c r="S46" s="412">
        <v>7</v>
      </c>
      <c r="T46" s="412">
        <v>247.1027491719893</v>
      </c>
      <c r="U46" s="73"/>
      <c r="V46" s="73"/>
      <c r="W46" s="73"/>
      <c r="X46" s="73"/>
      <c r="Y46" s="73"/>
      <c r="Z46" s="73"/>
      <c r="AA46" s="73"/>
      <c r="AB46" s="73"/>
      <c r="AC46" s="73"/>
    </row>
    <row r="47" spans="1:29" s="92" customFormat="1" ht="23.1" customHeight="1">
      <c r="A47" s="411">
        <v>14</v>
      </c>
      <c r="B47" s="411" t="s">
        <v>111</v>
      </c>
      <c r="C47" s="411" t="s">
        <v>504</v>
      </c>
      <c r="D47" s="411">
        <v>69</v>
      </c>
      <c r="E47" s="412" t="s">
        <v>1663</v>
      </c>
      <c r="F47" s="411">
        <v>1995</v>
      </c>
      <c r="G47" s="411" t="s">
        <v>1664</v>
      </c>
      <c r="H47" s="411">
        <v>67</v>
      </c>
      <c r="I47" s="411">
        <v>-73</v>
      </c>
      <c r="J47" s="411">
        <v>-73</v>
      </c>
      <c r="K47" s="411">
        <v>73</v>
      </c>
      <c r="L47" s="411">
        <v>73</v>
      </c>
      <c r="M47" s="411">
        <v>-97</v>
      </c>
      <c r="N47" s="411">
        <v>97</v>
      </c>
      <c r="O47" s="411">
        <v>102</v>
      </c>
      <c r="P47" s="411">
        <v>102</v>
      </c>
      <c r="Q47" s="414">
        <v>175</v>
      </c>
      <c r="R47" s="411">
        <v>5</v>
      </c>
      <c r="S47" s="412">
        <v>6</v>
      </c>
      <c r="T47" s="412">
        <v>239.96396850647196</v>
      </c>
      <c r="U47" s="73"/>
      <c r="V47" s="73"/>
      <c r="W47" s="73"/>
      <c r="X47" s="73"/>
      <c r="Y47" s="73"/>
      <c r="Z47" s="73"/>
      <c r="AA47" s="73"/>
      <c r="AB47" s="73"/>
      <c r="AC47" s="73"/>
    </row>
    <row r="48" spans="1:29" s="92" customFormat="1" ht="23.1" customHeight="1" thickBot="1">
      <c r="A48" s="411">
        <v>47</v>
      </c>
      <c r="B48" s="411" t="s">
        <v>111</v>
      </c>
      <c r="C48" s="411" t="s">
        <v>442</v>
      </c>
      <c r="D48" s="411">
        <v>69</v>
      </c>
      <c r="E48" s="412" t="s">
        <v>1665</v>
      </c>
      <c r="F48" s="411">
        <v>2000</v>
      </c>
      <c r="G48" s="411" t="s">
        <v>1666</v>
      </c>
      <c r="H48" s="411">
        <v>63.7</v>
      </c>
      <c r="I48" s="411">
        <v>49</v>
      </c>
      <c r="J48" s="411">
        <v>52</v>
      </c>
      <c r="K48" s="411">
        <v>-55</v>
      </c>
      <c r="L48" s="411">
        <v>52</v>
      </c>
      <c r="M48" s="411">
        <v>59</v>
      </c>
      <c r="N48" s="411">
        <v>63</v>
      </c>
      <c r="O48" s="411">
        <v>66</v>
      </c>
      <c r="P48" s="411">
        <v>66</v>
      </c>
      <c r="Q48" s="414">
        <v>118</v>
      </c>
      <c r="R48" s="411">
        <v>6</v>
      </c>
      <c r="S48" s="412">
        <v>5</v>
      </c>
      <c r="T48" s="412">
        <v>167.43660375434223</v>
      </c>
      <c r="U48" s="73"/>
      <c r="V48" s="73"/>
      <c r="W48" s="73"/>
      <c r="X48" s="73"/>
      <c r="Y48" s="73"/>
      <c r="Z48" s="73"/>
      <c r="AA48" s="73"/>
      <c r="AB48" s="73"/>
      <c r="AC48" s="73"/>
    </row>
    <row r="49" spans="1:29" s="92" customFormat="1" ht="23.1" customHeight="1" thickBot="1">
      <c r="A49" s="411">
        <v>76</v>
      </c>
      <c r="B49" s="411" t="s">
        <v>111</v>
      </c>
      <c r="C49" s="411" t="s">
        <v>504</v>
      </c>
      <c r="D49" s="411">
        <v>69</v>
      </c>
      <c r="E49" s="415" t="s">
        <v>396</v>
      </c>
      <c r="F49" s="411">
        <v>1995</v>
      </c>
      <c r="G49" s="411" t="s">
        <v>473</v>
      </c>
      <c r="H49" s="411">
        <v>68.5</v>
      </c>
      <c r="I49" s="411">
        <v>-75</v>
      </c>
      <c r="J49" s="411">
        <v>-75</v>
      </c>
      <c r="K49" s="411">
        <v>-81</v>
      </c>
      <c r="L49" s="411">
        <v>0</v>
      </c>
      <c r="M49" s="416">
        <v>93</v>
      </c>
      <c r="N49" s="416">
        <v>-98</v>
      </c>
      <c r="O49" s="417">
        <v>98</v>
      </c>
      <c r="P49" s="418">
        <v>98</v>
      </c>
      <c r="Q49" s="414">
        <v>0</v>
      </c>
      <c r="R49" s="419">
        <v>7</v>
      </c>
      <c r="S49" s="415">
        <v>4</v>
      </c>
      <c r="T49" s="415">
        <v>0</v>
      </c>
      <c r="U49" s="73"/>
      <c r="V49" s="73"/>
      <c r="W49" s="73"/>
      <c r="X49" s="73"/>
      <c r="Y49" s="73"/>
      <c r="Z49" s="73"/>
      <c r="AA49" s="73"/>
      <c r="AB49" s="73"/>
      <c r="AC49" s="73"/>
    </row>
    <row r="50" spans="1:29" s="92" customFormat="1" ht="23.1" customHeight="1" thickBot="1">
      <c r="A50" s="411">
        <v>41</v>
      </c>
      <c r="B50" s="411" t="s">
        <v>111</v>
      </c>
      <c r="C50" s="411" t="s">
        <v>453</v>
      </c>
      <c r="D50" s="411">
        <v>77</v>
      </c>
      <c r="E50" s="415" t="s">
        <v>1602</v>
      </c>
      <c r="F50" s="411">
        <v>1993</v>
      </c>
      <c r="G50" s="411" t="s">
        <v>1634</v>
      </c>
      <c r="H50" s="411">
        <v>75</v>
      </c>
      <c r="I50" s="411">
        <v>110</v>
      </c>
      <c r="J50" s="411">
        <v>-113</v>
      </c>
      <c r="K50" s="411">
        <v>-115</v>
      </c>
      <c r="L50" s="411">
        <v>110</v>
      </c>
      <c r="M50" s="416">
        <v>-140</v>
      </c>
      <c r="N50" s="416">
        <v>140</v>
      </c>
      <c r="O50" s="417">
        <v>142</v>
      </c>
      <c r="P50" s="418">
        <v>142</v>
      </c>
      <c r="Q50" s="414">
        <v>252</v>
      </c>
      <c r="R50" s="419">
        <v>1</v>
      </c>
      <c r="S50" s="415">
        <v>10</v>
      </c>
      <c r="T50" s="415">
        <v>322.16752220088017</v>
      </c>
      <c r="U50" s="73"/>
      <c r="V50" s="73"/>
      <c r="W50" s="73"/>
      <c r="X50" s="73"/>
      <c r="Y50" s="73"/>
      <c r="Z50" s="73"/>
      <c r="AA50" s="73"/>
      <c r="AB50" s="73"/>
      <c r="AC50" s="73"/>
    </row>
    <row r="51" spans="1:29" s="92" customFormat="1" ht="23.1" customHeight="1" thickBot="1">
      <c r="A51" s="411">
        <v>54</v>
      </c>
      <c r="B51" s="411" t="s">
        <v>111</v>
      </c>
      <c r="C51" s="411" t="s">
        <v>453</v>
      </c>
      <c r="D51" s="411">
        <v>77</v>
      </c>
      <c r="E51" s="415" t="s">
        <v>1667</v>
      </c>
      <c r="F51" s="411">
        <v>1989</v>
      </c>
      <c r="G51" s="411" t="s">
        <v>458</v>
      </c>
      <c r="H51" s="411">
        <v>76.2</v>
      </c>
      <c r="I51" s="411">
        <v>105</v>
      </c>
      <c r="J51" s="411">
        <v>112</v>
      </c>
      <c r="K51" s="411">
        <v>-118</v>
      </c>
      <c r="L51" s="411">
        <v>112</v>
      </c>
      <c r="M51" s="416">
        <v>125</v>
      </c>
      <c r="N51" s="416">
        <v>-140</v>
      </c>
      <c r="O51" s="417">
        <v>-140</v>
      </c>
      <c r="P51" s="418">
        <v>125</v>
      </c>
      <c r="Q51" s="414">
        <v>237</v>
      </c>
      <c r="R51" s="419">
        <v>2</v>
      </c>
      <c r="S51" s="415">
        <v>9</v>
      </c>
      <c r="T51" s="415">
        <v>300.22973568134091</v>
      </c>
      <c r="U51" s="73"/>
      <c r="V51" s="73"/>
      <c r="W51" s="73"/>
      <c r="X51" s="73"/>
      <c r="Y51" s="73"/>
      <c r="Z51" s="73"/>
      <c r="AA51" s="73"/>
      <c r="AB51" s="73"/>
      <c r="AC51" s="73"/>
    </row>
    <row r="52" spans="1:29" s="92" customFormat="1" ht="23.1" customHeight="1">
      <c r="A52" s="415">
        <v>31</v>
      </c>
      <c r="B52" s="420" t="s">
        <v>111</v>
      </c>
      <c r="C52" s="415" t="s">
        <v>451</v>
      </c>
      <c r="D52" s="415">
        <v>77</v>
      </c>
      <c r="E52" s="415" t="s">
        <v>1668</v>
      </c>
      <c r="F52" s="421">
        <v>1978</v>
      </c>
      <c r="G52" s="421" t="s">
        <v>1640</v>
      </c>
      <c r="H52" s="415">
        <v>73.2</v>
      </c>
      <c r="I52" s="415">
        <v>95</v>
      </c>
      <c r="J52" s="415">
        <v>-100</v>
      </c>
      <c r="K52" s="415">
        <v>-100</v>
      </c>
      <c r="L52" s="415">
        <v>95</v>
      </c>
      <c r="M52" s="415">
        <v>125</v>
      </c>
      <c r="N52" s="415">
        <v>-130</v>
      </c>
      <c r="O52" s="415">
        <v>-130</v>
      </c>
      <c r="P52" s="415">
        <v>125</v>
      </c>
      <c r="Q52" s="415">
        <v>220</v>
      </c>
      <c r="R52" s="415">
        <v>3</v>
      </c>
      <c r="S52" s="415">
        <v>8</v>
      </c>
      <c r="T52" s="415">
        <v>285.32167896742988</v>
      </c>
      <c r="U52" s="73"/>
      <c r="V52" s="73"/>
      <c r="W52" s="73"/>
      <c r="X52" s="73"/>
      <c r="Y52" s="73"/>
      <c r="Z52" s="73"/>
      <c r="AA52" s="73"/>
      <c r="AB52" s="73"/>
      <c r="AC52" s="73"/>
    </row>
    <row r="53" spans="1:29" s="92" customFormat="1" ht="23.1" customHeight="1">
      <c r="A53" s="415">
        <v>2</v>
      </c>
      <c r="B53" s="420" t="s">
        <v>111</v>
      </c>
      <c r="C53" s="415" t="s">
        <v>451</v>
      </c>
      <c r="D53" s="415">
        <v>77</v>
      </c>
      <c r="E53" s="415" t="s">
        <v>1143</v>
      </c>
      <c r="F53" s="421">
        <v>1979</v>
      </c>
      <c r="G53" s="421" t="s">
        <v>1133</v>
      </c>
      <c r="H53" s="415">
        <v>76.8</v>
      </c>
      <c r="I53" s="415">
        <v>90</v>
      </c>
      <c r="J53" s="415">
        <v>-97</v>
      </c>
      <c r="K53" s="415">
        <v>97</v>
      </c>
      <c r="L53" s="415">
        <v>97</v>
      </c>
      <c r="M53" s="415">
        <v>104</v>
      </c>
      <c r="N53" s="415">
        <v>110</v>
      </c>
      <c r="O53" s="415">
        <v>115</v>
      </c>
      <c r="P53" s="415">
        <v>115</v>
      </c>
      <c r="Q53" s="415">
        <v>212</v>
      </c>
      <c r="R53" s="415">
        <v>4</v>
      </c>
      <c r="S53" s="415">
        <v>7</v>
      </c>
      <c r="T53" s="415">
        <v>267.36501435973554</v>
      </c>
      <c r="U53" s="73"/>
      <c r="V53" s="73"/>
      <c r="W53" s="73"/>
      <c r="X53" s="73"/>
      <c r="Y53" s="73"/>
      <c r="Z53" s="73"/>
      <c r="AA53" s="73"/>
      <c r="AB53" s="73"/>
      <c r="AC53" s="73"/>
    </row>
    <row r="54" spans="1:29" s="92" customFormat="1" ht="23.1" customHeight="1">
      <c r="A54" s="411">
        <v>35</v>
      </c>
      <c r="B54" s="411" t="s">
        <v>111</v>
      </c>
      <c r="C54" s="411" t="s">
        <v>453</v>
      </c>
      <c r="D54" s="411">
        <v>77</v>
      </c>
      <c r="E54" s="412" t="s">
        <v>1669</v>
      </c>
      <c r="F54" s="411">
        <v>1990</v>
      </c>
      <c r="G54" s="411" t="s">
        <v>1634</v>
      </c>
      <c r="H54" s="413">
        <v>75.7</v>
      </c>
      <c r="I54" s="411">
        <v>88</v>
      </c>
      <c r="J54" s="411">
        <v>91</v>
      </c>
      <c r="K54" s="411">
        <v>96</v>
      </c>
      <c r="L54" s="411">
        <v>96</v>
      </c>
      <c r="M54" s="411">
        <v>100</v>
      </c>
      <c r="N54" s="411">
        <v>105</v>
      </c>
      <c r="O54" s="411">
        <v>112</v>
      </c>
      <c r="P54" s="411">
        <v>112</v>
      </c>
      <c r="Q54" s="414">
        <v>208</v>
      </c>
      <c r="R54" s="411">
        <v>5</v>
      </c>
      <c r="S54" s="412">
        <v>6</v>
      </c>
      <c r="T54" s="412">
        <v>264.48952367190168</v>
      </c>
      <c r="U54" s="73"/>
      <c r="V54" s="73"/>
      <c r="W54" s="73"/>
      <c r="X54" s="73"/>
      <c r="Y54" s="73"/>
      <c r="Z54" s="73"/>
      <c r="AA54" s="73"/>
      <c r="AB54" s="73"/>
      <c r="AC54" s="73"/>
    </row>
    <row r="55" spans="1:29" s="92" customFormat="1" ht="23.1" customHeight="1">
      <c r="A55" s="411">
        <v>71</v>
      </c>
      <c r="B55" s="411" t="s">
        <v>111</v>
      </c>
      <c r="C55" s="411" t="s">
        <v>504</v>
      </c>
      <c r="D55" s="411">
        <v>77</v>
      </c>
      <c r="E55" s="412" t="s">
        <v>1670</v>
      </c>
      <c r="F55" s="411">
        <v>1997</v>
      </c>
      <c r="G55" s="411" t="s">
        <v>473</v>
      </c>
      <c r="H55" s="411">
        <v>76.599999999999994</v>
      </c>
      <c r="I55" s="411">
        <v>73</v>
      </c>
      <c r="J55" s="411">
        <v>77</v>
      </c>
      <c r="K55" s="411">
        <v>-80</v>
      </c>
      <c r="L55" s="411">
        <v>77</v>
      </c>
      <c r="M55" s="411">
        <v>94</v>
      </c>
      <c r="N55" s="411">
        <v>97</v>
      </c>
      <c r="O55" s="411">
        <v>101</v>
      </c>
      <c r="P55" s="411">
        <v>101</v>
      </c>
      <c r="Q55" s="414">
        <v>178</v>
      </c>
      <c r="R55" s="411">
        <v>6</v>
      </c>
      <c r="S55" s="412">
        <v>5</v>
      </c>
      <c r="T55" s="412">
        <v>224.81771759794239</v>
      </c>
      <c r="U55" s="73"/>
      <c r="V55" s="73"/>
      <c r="W55" s="73"/>
      <c r="X55" s="73"/>
      <c r="Y55" s="73"/>
      <c r="Z55" s="73"/>
      <c r="AA55" s="73"/>
      <c r="AB55" s="73"/>
      <c r="AC55" s="73"/>
    </row>
    <row r="56" spans="1:29" s="92" customFormat="1" ht="23.1" customHeight="1">
      <c r="A56" s="411">
        <v>18</v>
      </c>
      <c r="B56" s="411" t="s">
        <v>111</v>
      </c>
      <c r="C56" s="411" t="s">
        <v>453</v>
      </c>
      <c r="D56" s="411">
        <v>77</v>
      </c>
      <c r="E56" s="412" t="s">
        <v>1671</v>
      </c>
      <c r="F56" s="411">
        <v>1982</v>
      </c>
      <c r="G56" s="411" t="s">
        <v>383</v>
      </c>
      <c r="H56" s="411">
        <v>76.7</v>
      </c>
      <c r="I56" s="411">
        <v>-75</v>
      </c>
      <c r="J56" s="411">
        <v>-75</v>
      </c>
      <c r="K56" s="411">
        <v>75</v>
      </c>
      <c r="L56" s="411">
        <v>75</v>
      </c>
      <c r="M56" s="411">
        <v>88</v>
      </c>
      <c r="N56" s="411">
        <v>94</v>
      </c>
      <c r="O56" s="411">
        <v>-100</v>
      </c>
      <c r="P56" s="411">
        <v>94</v>
      </c>
      <c r="Q56" s="414">
        <v>169</v>
      </c>
      <c r="R56" s="411">
        <v>7</v>
      </c>
      <c r="S56" s="412">
        <v>4</v>
      </c>
      <c r="T56" s="412">
        <v>213.29263779016242</v>
      </c>
      <c r="U56" s="73"/>
      <c r="V56" s="73"/>
      <c r="W56" s="73"/>
      <c r="X56" s="73"/>
      <c r="Y56" s="73"/>
      <c r="Z56" s="73"/>
      <c r="AA56" s="73"/>
      <c r="AB56" s="73"/>
      <c r="AC56" s="73"/>
    </row>
    <row r="57" spans="1:29" s="92" customFormat="1" ht="23.1" customHeight="1">
      <c r="A57" s="411">
        <v>9</v>
      </c>
      <c r="B57" s="411" t="s">
        <v>111</v>
      </c>
      <c r="C57" s="411" t="s">
        <v>451</v>
      </c>
      <c r="D57" s="411">
        <v>77</v>
      </c>
      <c r="E57" s="412" t="s">
        <v>1672</v>
      </c>
      <c r="F57" s="411">
        <v>1959</v>
      </c>
      <c r="G57" s="411" t="s">
        <v>1133</v>
      </c>
      <c r="H57" s="411">
        <v>76.599999999999994</v>
      </c>
      <c r="I57" s="411">
        <v>53</v>
      </c>
      <c r="J57" s="411">
        <v>67</v>
      </c>
      <c r="K57" s="411">
        <v>-73</v>
      </c>
      <c r="L57" s="411">
        <v>67</v>
      </c>
      <c r="M57" s="411">
        <v>70</v>
      </c>
      <c r="N57" s="411">
        <v>75</v>
      </c>
      <c r="O57" s="411">
        <v>77</v>
      </c>
      <c r="P57" s="411">
        <v>77</v>
      </c>
      <c r="Q57" s="414">
        <v>144</v>
      </c>
      <c r="R57" s="411">
        <v>8</v>
      </c>
      <c r="S57" s="412">
        <v>3</v>
      </c>
      <c r="T57" s="412">
        <v>181.87500749496465</v>
      </c>
      <c r="U57" s="73"/>
      <c r="V57" s="73"/>
      <c r="W57" s="73"/>
      <c r="X57" s="73"/>
      <c r="Y57" s="73"/>
      <c r="Z57" s="73"/>
      <c r="AA57" s="73"/>
      <c r="AB57" s="73"/>
      <c r="AC57" s="73"/>
    </row>
    <row r="58" spans="1:29" s="92" customFormat="1" ht="23.1" customHeight="1">
      <c r="A58" s="411">
        <v>56</v>
      </c>
      <c r="B58" s="411" t="s">
        <v>111</v>
      </c>
      <c r="C58" s="411" t="s">
        <v>453</v>
      </c>
      <c r="D58" s="411">
        <v>77</v>
      </c>
      <c r="E58" s="412" t="s">
        <v>1673</v>
      </c>
      <c r="F58" s="411">
        <v>1987</v>
      </c>
      <c r="G58" s="411" t="s">
        <v>383</v>
      </c>
      <c r="H58" s="411">
        <v>76.3</v>
      </c>
      <c r="I58" s="411">
        <v>102</v>
      </c>
      <c r="J58" s="411">
        <v>107</v>
      </c>
      <c r="K58" s="411">
        <v>112</v>
      </c>
      <c r="L58" s="411">
        <v>112</v>
      </c>
      <c r="M58" s="411">
        <v>-126</v>
      </c>
      <c r="N58" s="411">
        <v>-131</v>
      </c>
      <c r="O58" s="411">
        <v>-132</v>
      </c>
      <c r="P58" s="411">
        <v>0</v>
      </c>
      <c r="Q58" s="414">
        <v>0</v>
      </c>
      <c r="R58" s="411">
        <v>9</v>
      </c>
      <c r="S58" s="412">
        <v>2</v>
      </c>
      <c r="T58" s="412">
        <v>0</v>
      </c>
      <c r="U58" s="73"/>
      <c r="V58" s="73"/>
      <c r="W58" s="73"/>
      <c r="X58" s="73"/>
      <c r="Y58" s="73"/>
      <c r="Z58" s="73"/>
      <c r="AA58" s="73"/>
      <c r="AB58" s="73"/>
      <c r="AC58" s="73"/>
    </row>
    <row r="59" spans="1:29" s="92" customFormat="1" ht="23.1" customHeight="1">
      <c r="A59" s="411">
        <v>5</v>
      </c>
      <c r="B59" s="411" t="s">
        <v>111</v>
      </c>
      <c r="C59" s="411" t="s">
        <v>453</v>
      </c>
      <c r="D59" s="411">
        <v>85</v>
      </c>
      <c r="E59" s="412" t="s">
        <v>1674</v>
      </c>
      <c r="F59" s="411">
        <v>1990</v>
      </c>
      <c r="G59" s="411" t="s">
        <v>1675</v>
      </c>
      <c r="H59" s="411">
        <v>82.2</v>
      </c>
      <c r="I59" s="411">
        <v>108</v>
      </c>
      <c r="J59" s="411">
        <v>-114</v>
      </c>
      <c r="K59" s="411">
        <v>-115</v>
      </c>
      <c r="L59" s="411">
        <v>108</v>
      </c>
      <c r="M59" s="411">
        <v>140</v>
      </c>
      <c r="N59" s="411">
        <v>145</v>
      </c>
      <c r="O59" s="411">
        <v>-150</v>
      </c>
      <c r="P59" s="411">
        <v>145</v>
      </c>
      <c r="Q59" s="414">
        <v>253</v>
      </c>
      <c r="R59" s="411">
        <v>1</v>
      </c>
      <c r="S59" s="412">
        <v>10</v>
      </c>
      <c r="T59" s="412">
        <v>307.5264424632357</v>
      </c>
      <c r="U59" s="73"/>
      <c r="V59" s="73"/>
      <c r="W59" s="73"/>
      <c r="X59" s="73"/>
      <c r="Y59" s="73"/>
      <c r="Z59" s="73"/>
      <c r="AA59" s="73"/>
      <c r="AB59" s="73"/>
      <c r="AC59" s="73"/>
    </row>
    <row r="60" spans="1:29" s="92" customFormat="1" ht="23.1" customHeight="1">
      <c r="A60" s="411">
        <v>51</v>
      </c>
      <c r="B60" s="411" t="s">
        <v>111</v>
      </c>
      <c r="C60" s="411" t="s">
        <v>453</v>
      </c>
      <c r="D60" s="411">
        <v>85</v>
      </c>
      <c r="E60" s="412" t="s">
        <v>1676</v>
      </c>
      <c r="F60" s="411">
        <v>1989</v>
      </c>
      <c r="G60" s="411" t="s">
        <v>1634</v>
      </c>
      <c r="H60" s="411">
        <v>84.7</v>
      </c>
      <c r="I60" s="411">
        <v>107</v>
      </c>
      <c r="J60" s="411">
        <v>-113</v>
      </c>
      <c r="K60" s="411">
        <v>113</v>
      </c>
      <c r="L60" s="411">
        <v>113</v>
      </c>
      <c r="M60" s="411">
        <v>135</v>
      </c>
      <c r="N60" s="411">
        <v>-141</v>
      </c>
      <c r="O60" s="411">
        <v>-146</v>
      </c>
      <c r="P60" s="411">
        <v>135</v>
      </c>
      <c r="Q60" s="414">
        <v>248</v>
      </c>
      <c r="R60" s="411">
        <v>2</v>
      </c>
      <c r="S60" s="412">
        <v>9</v>
      </c>
      <c r="T60" s="412">
        <v>296.88997975327237</v>
      </c>
      <c r="U60" s="73"/>
      <c r="V60" s="73"/>
      <c r="W60" s="73"/>
      <c r="X60" s="73"/>
      <c r="Y60" s="73"/>
      <c r="Z60" s="73"/>
      <c r="AA60" s="73"/>
      <c r="AB60" s="73"/>
      <c r="AC60" s="73"/>
    </row>
    <row r="61" spans="1:29" s="92" customFormat="1" ht="23.1" customHeight="1" thickBot="1">
      <c r="A61" s="411">
        <v>64</v>
      </c>
      <c r="B61" s="411" t="s">
        <v>111</v>
      </c>
      <c r="C61" s="411" t="s">
        <v>453</v>
      </c>
      <c r="D61" s="411">
        <v>85</v>
      </c>
      <c r="E61" s="412" t="s">
        <v>1677</v>
      </c>
      <c r="F61" s="411">
        <v>1986</v>
      </c>
      <c r="G61" s="411" t="s">
        <v>383</v>
      </c>
      <c r="H61" s="411">
        <v>83</v>
      </c>
      <c r="I61" s="411">
        <v>-95</v>
      </c>
      <c r="J61" s="411">
        <v>100</v>
      </c>
      <c r="K61" s="411">
        <v>106</v>
      </c>
      <c r="L61" s="411">
        <v>106</v>
      </c>
      <c r="M61" s="411">
        <v>120</v>
      </c>
      <c r="N61" s="411">
        <v>125</v>
      </c>
      <c r="O61" s="411">
        <v>130</v>
      </c>
      <c r="P61" s="411">
        <v>130</v>
      </c>
      <c r="Q61" s="414">
        <v>236</v>
      </c>
      <c r="R61" s="411">
        <v>3</v>
      </c>
      <c r="S61" s="412">
        <v>8</v>
      </c>
      <c r="T61" s="412">
        <v>285.43359551427153</v>
      </c>
      <c r="U61" s="73"/>
      <c r="V61" s="73"/>
      <c r="W61" s="73"/>
      <c r="X61" s="73"/>
      <c r="Y61" s="73"/>
      <c r="Z61" s="73"/>
      <c r="AA61" s="73"/>
      <c r="AB61" s="73"/>
      <c r="AC61" s="73"/>
    </row>
    <row r="62" spans="1:29" s="92" customFormat="1" ht="23.1" customHeight="1" thickBot="1">
      <c r="A62" s="411">
        <v>17</v>
      </c>
      <c r="B62" s="411" t="s">
        <v>111</v>
      </c>
      <c r="C62" s="411" t="s">
        <v>453</v>
      </c>
      <c r="D62" s="411">
        <v>85</v>
      </c>
      <c r="E62" s="415" t="s">
        <v>1678</v>
      </c>
      <c r="F62" s="411">
        <v>1986</v>
      </c>
      <c r="G62" s="411" t="s">
        <v>1636</v>
      </c>
      <c r="H62" s="411">
        <v>83</v>
      </c>
      <c r="I62" s="411">
        <v>100</v>
      </c>
      <c r="J62" s="411">
        <v>104</v>
      </c>
      <c r="K62" s="411">
        <v>-108</v>
      </c>
      <c r="L62" s="411">
        <v>104</v>
      </c>
      <c r="M62" s="416">
        <v>125</v>
      </c>
      <c r="N62" s="416">
        <v>128</v>
      </c>
      <c r="O62" s="417">
        <v>-134</v>
      </c>
      <c r="P62" s="418">
        <v>128</v>
      </c>
      <c r="Q62" s="414">
        <v>232</v>
      </c>
      <c r="R62" s="419">
        <v>4</v>
      </c>
      <c r="S62" s="415">
        <v>7</v>
      </c>
      <c r="T62" s="415">
        <v>280.59573796318216</v>
      </c>
      <c r="U62" s="73"/>
      <c r="V62" s="73"/>
      <c r="W62" s="73"/>
      <c r="X62" s="73"/>
      <c r="Y62" s="73"/>
      <c r="Z62" s="73"/>
      <c r="AA62" s="73"/>
      <c r="AB62" s="73"/>
      <c r="AC62" s="73"/>
    </row>
    <row r="63" spans="1:29" s="92" customFormat="1" ht="23.1" customHeight="1" thickBot="1">
      <c r="A63" s="411">
        <v>23</v>
      </c>
      <c r="B63" s="411" t="s">
        <v>111</v>
      </c>
      <c r="C63" s="411" t="s">
        <v>453</v>
      </c>
      <c r="D63" s="411">
        <v>85</v>
      </c>
      <c r="E63" s="415" t="s">
        <v>1679</v>
      </c>
      <c r="F63" s="411">
        <v>1994</v>
      </c>
      <c r="G63" s="411" t="s">
        <v>1634</v>
      </c>
      <c r="H63" s="411">
        <v>84.3</v>
      </c>
      <c r="I63" s="411">
        <v>95</v>
      </c>
      <c r="J63" s="411">
        <v>-102</v>
      </c>
      <c r="K63" s="411">
        <v>-102</v>
      </c>
      <c r="L63" s="411">
        <v>95</v>
      </c>
      <c r="M63" s="416">
        <v>125</v>
      </c>
      <c r="N63" s="416">
        <v>135</v>
      </c>
      <c r="O63" s="417">
        <v>-142</v>
      </c>
      <c r="P63" s="418">
        <v>135</v>
      </c>
      <c r="Q63" s="414">
        <v>230</v>
      </c>
      <c r="R63" s="419">
        <v>5</v>
      </c>
      <c r="S63" s="415">
        <v>6</v>
      </c>
      <c r="T63" s="415">
        <v>275.99388706691519</v>
      </c>
      <c r="U63" s="73"/>
      <c r="V63" s="73"/>
      <c r="W63" s="73"/>
      <c r="X63" s="73"/>
      <c r="Y63" s="73"/>
      <c r="Z63" s="73"/>
      <c r="AA63" s="73"/>
      <c r="AB63" s="73"/>
      <c r="AC63" s="73"/>
    </row>
    <row r="64" spans="1:29" s="92" customFormat="1" ht="23.1" customHeight="1" thickBot="1">
      <c r="A64" s="411">
        <v>65</v>
      </c>
      <c r="B64" s="411" t="s">
        <v>111</v>
      </c>
      <c r="C64" s="411" t="s">
        <v>453</v>
      </c>
      <c r="D64" s="411">
        <v>85</v>
      </c>
      <c r="E64" s="415" t="s">
        <v>1680</v>
      </c>
      <c r="F64" s="411">
        <v>1986</v>
      </c>
      <c r="G64" s="411" t="s">
        <v>383</v>
      </c>
      <c r="H64" s="411">
        <v>83.5</v>
      </c>
      <c r="I64" s="411">
        <v>95</v>
      </c>
      <c r="J64" s="411">
        <v>100</v>
      </c>
      <c r="K64" s="411">
        <v>-106</v>
      </c>
      <c r="L64" s="411">
        <v>100</v>
      </c>
      <c r="M64" s="416">
        <v>125</v>
      </c>
      <c r="N64" s="416">
        <v>130</v>
      </c>
      <c r="O64" s="417">
        <v>-137</v>
      </c>
      <c r="P64" s="418">
        <v>130</v>
      </c>
      <c r="Q64" s="414">
        <v>230</v>
      </c>
      <c r="R64" s="419">
        <v>6</v>
      </c>
      <c r="S64" s="415">
        <v>5</v>
      </c>
      <c r="T64" s="415">
        <v>277.32568556655195</v>
      </c>
      <c r="U64" s="73"/>
      <c r="V64" s="73"/>
      <c r="W64" s="73"/>
      <c r="X64" s="73"/>
      <c r="Y64" s="73"/>
      <c r="Z64" s="73"/>
      <c r="AA64" s="73"/>
      <c r="AB64" s="73"/>
      <c r="AC64" s="73"/>
    </row>
    <row r="65" spans="1:29" s="92" customFormat="1" ht="23.1" customHeight="1">
      <c r="A65" s="415">
        <v>21</v>
      </c>
      <c r="B65" s="420" t="s">
        <v>111</v>
      </c>
      <c r="C65" s="415" t="s">
        <v>453</v>
      </c>
      <c r="D65" s="415">
        <v>85</v>
      </c>
      <c r="E65" s="415" t="s">
        <v>971</v>
      </c>
      <c r="F65" s="421">
        <v>1991</v>
      </c>
      <c r="G65" s="421" t="s">
        <v>1634</v>
      </c>
      <c r="H65" s="415">
        <v>83.9</v>
      </c>
      <c r="I65" s="415">
        <v>95</v>
      </c>
      <c r="J65" s="415">
        <v>98</v>
      </c>
      <c r="K65" s="415">
        <v>-101</v>
      </c>
      <c r="L65" s="415">
        <v>98</v>
      </c>
      <c r="M65" s="415">
        <v>125</v>
      </c>
      <c r="N65" s="415">
        <v>129</v>
      </c>
      <c r="O65" s="415">
        <v>-133</v>
      </c>
      <c r="P65" s="415">
        <v>129</v>
      </c>
      <c r="Q65" s="415">
        <v>227</v>
      </c>
      <c r="R65" s="415">
        <v>7</v>
      </c>
      <c r="S65" s="415">
        <v>4</v>
      </c>
      <c r="T65" s="415">
        <v>273.04668170372389</v>
      </c>
      <c r="U65" s="73"/>
      <c r="V65" s="73"/>
      <c r="W65" s="73"/>
      <c r="X65" s="73"/>
      <c r="Y65" s="73"/>
      <c r="Z65" s="73"/>
      <c r="AA65" s="73"/>
      <c r="AB65" s="73"/>
      <c r="AC65" s="73"/>
    </row>
    <row r="66" spans="1:29" s="92" customFormat="1" ht="23.1" customHeight="1">
      <c r="A66" s="411">
        <v>69</v>
      </c>
      <c r="B66" s="411" t="s">
        <v>111</v>
      </c>
      <c r="C66" s="411" t="s">
        <v>453</v>
      </c>
      <c r="D66" s="411">
        <v>85</v>
      </c>
      <c r="E66" s="412" t="s">
        <v>1681</v>
      </c>
      <c r="F66" s="411">
        <v>1988</v>
      </c>
      <c r="G66" s="411" t="s">
        <v>473</v>
      </c>
      <c r="H66" s="413">
        <v>84.1</v>
      </c>
      <c r="I66" s="411">
        <v>90</v>
      </c>
      <c r="J66" s="411">
        <v>95</v>
      </c>
      <c r="K66" s="411">
        <v>-99</v>
      </c>
      <c r="L66" s="411">
        <v>95</v>
      </c>
      <c r="M66" s="411">
        <v>115</v>
      </c>
      <c r="N66" s="411">
        <v>-122</v>
      </c>
      <c r="O66" s="411">
        <v>126</v>
      </c>
      <c r="P66" s="411">
        <v>126</v>
      </c>
      <c r="Q66" s="414">
        <v>221</v>
      </c>
      <c r="R66" s="411">
        <v>8</v>
      </c>
      <c r="S66" s="412">
        <v>3</v>
      </c>
      <c r="T66" s="412">
        <v>265.51077159286802</v>
      </c>
      <c r="U66" s="73"/>
      <c r="V66" s="73"/>
      <c r="W66" s="73"/>
      <c r="X66" s="73"/>
      <c r="Y66" s="73"/>
      <c r="Z66" s="73"/>
      <c r="AA66" s="73"/>
      <c r="AB66" s="73"/>
      <c r="AC66" s="73"/>
    </row>
    <row r="67" spans="1:29" s="92" customFormat="1" ht="23.1" customHeight="1">
      <c r="A67" s="411">
        <v>20</v>
      </c>
      <c r="B67" s="411" t="s">
        <v>111</v>
      </c>
      <c r="C67" s="411" t="s">
        <v>453</v>
      </c>
      <c r="D67" s="411">
        <v>85</v>
      </c>
      <c r="E67" s="412" t="s">
        <v>1682</v>
      </c>
      <c r="F67" s="411">
        <v>1983</v>
      </c>
      <c r="G67" s="411" t="s">
        <v>1683</v>
      </c>
      <c r="H67" s="411">
        <v>84.8</v>
      </c>
      <c r="I67" s="411">
        <v>80</v>
      </c>
      <c r="J67" s="411">
        <v>85</v>
      </c>
      <c r="K67" s="411">
        <v>90</v>
      </c>
      <c r="L67" s="411">
        <v>90</v>
      </c>
      <c r="M67" s="411">
        <v>122</v>
      </c>
      <c r="N67" s="411">
        <v>127</v>
      </c>
      <c r="O67" s="411">
        <v>131</v>
      </c>
      <c r="P67" s="411">
        <v>131</v>
      </c>
      <c r="Q67" s="414">
        <v>221</v>
      </c>
      <c r="R67" s="411">
        <v>9</v>
      </c>
      <c r="S67" s="412">
        <v>2</v>
      </c>
      <c r="T67" s="412">
        <v>264.41189874537133</v>
      </c>
      <c r="U67" s="73"/>
      <c r="V67" s="73"/>
      <c r="W67" s="73"/>
      <c r="X67" s="73"/>
      <c r="Y67" s="73"/>
      <c r="Z67" s="73"/>
      <c r="AA67" s="73"/>
      <c r="AB67" s="73"/>
      <c r="AC67" s="73"/>
    </row>
    <row r="68" spans="1:29" s="92" customFormat="1" ht="23.1" customHeight="1">
      <c r="A68" s="411">
        <v>52</v>
      </c>
      <c r="B68" s="411" t="s">
        <v>111</v>
      </c>
      <c r="C68" s="411" t="s">
        <v>451</v>
      </c>
      <c r="D68" s="411">
        <v>85</v>
      </c>
      <c r="E68" s="412" t="s">
        <v>1684</v>
      </c>
      <c r="F68" s="411">
        <v>1978</v>
      </c>
      <c r="G68" s="411" t="s">
        <v>1634</v>
      </c>
      <c r="H68" s="411">
        <v>77.400000000000006</v>
      </c>
      <c r="I68" s="411">
        <v>-65</v>
      </c>
      <c r="J68" s="411">
        <v>-65</v>
      </c>
      <c r="K68" s="411">
        <v>65</v>
      </c>
      <c r="L68" s="411">
        <v>65</v>
      </c>
      <c r="M68" s="411">
        <v>95</v>
      </c>
      <c r="N68" s="411">
        <v>-100</v>
      </c>
      <c r="O68" s="411">
        <v>101</v>
      </c>
      <c r="P68" s="411">
        <v>101</v>
      </c>
      <c r="Q68" s="414">
        <v>166</v>
      </c>
      <c r="R68" s="411">
        <v>10</v>
      </c>
      <c r="S68" s="412">
        <v>1</v>
      </c>
      <c r="T68" s="412">
        <v>208.43634712628025</v>
      </c>
      <c r="U68" s="73"/>
      <c r="V68" s="73"/>
      <c r="W68" s="73"/>
      <c r="X68" s="73"/>
      <c r="Y68" s="73"/>
      <c r="Z68" s="73"/>
      <c r="AA68" s="73"/>
      <c r="AB68" s="73"/>
      <c r="AC68" s="73"/>
    </row>
    <row r="69" spans="1:29" s="92" customFormat="1" ht="23.1" customHeight="1">
      <c r="A69" s="411">
        <v>68</v>
      </c>
      <c r="B69" s="411" t="s">
        <v>111</v>
      </c>
      <c r="C69" s="411" t="s">
        <v>504</v>
      </c>
      <c r="D69" s="411">
        <v>85</v>
      </c>
      <c r="E69" s="412" t="s">
        <v>1685</v>
      </c>
      <c r="F69" s="411">
        <v>1997</v>
      </c>
      <c r="G69" s="411" t="s">
        <v>473</v>
      </c>
      <c r="H69" s="411">
        <v>84.4</v>
      </c>
      <c r="I69" s="411">
        <v>-60</v>
      </c>
      <c r="J69" s="411">
        <v>-60</v>
      </c>
      <c r="K69" s="411">
        <v>65</v>
      </c>
      <c r="L69" s="411">
        <v>65</v>
      </c>
      <c r="M69" s="411">
        <v>90</v>
      </c>
      <c r="N69" s="411">
        <v>95</v>
      </c>
      <c r="O69" s="411">
        <v>100</v>
      </c>
      <c r="P69" s="411">
        <v>100</v>
      </c>
      <c r="Q69" s="414">
        <v>165</v>
      </c>
      <c r="R69" s="411">
        <v>11</v>
      </c>
      <c r="S69" s="412">
        <v>0</v>
      </c>
      <c r="T69" s="412">
        <v>197.87801385629675</v>
      </c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92" customFormat="1" ht="23.1" customHeight="1">
      <c r="A70" s="411">
        <v>82</v>
      </c>
      <c r="B70" s="411" t="s">
        <v>111</v>
      </c>
      <c r="C70" s="411" t="s">
        <v>504</v>
      </c>
      <c r="D70" s="411">
        <v>85</v>
      </c>
      <c r="E70" s="412" t="s">
        <v>1686</v>
      </c>
      <c r="F70" s="411">
        <v>1997</v>
      </c>
      <c r="G70" s="411" t="s">
        <v>1687</v>
      </c>
      <c r="H70" s="411">
        <v>78.5</v>
      </c>
      <c r="I70" s="411">
        <v>45</v>
      </c>
      <c r="J70" s="411">
        <v>50</v>
      </c>
      <c r="K70" s="411">
        <v>55</v>
      </c>
      <c r="L70" s="411">
        <v>55</v>
      </c>
      <c r="M70" s="411">
        <v>65</v>
      </c>
      <c r="N70" s="411">
        <v>70</v>
      </c>
      <c r="O70" s="411">
        <v>80</v>
      </c>
      <c r="P70" s="411">
        <v>80</v>
      </c>
      <c r="Q70" s="414">
        <v>135</v>
      </c>
      <c r="R70" s="411">
        <v>12</v>
      </c>
      <c r="S70" s="412">
        <v>0</v>
      </c>
      <c r="T70" s="412">
        <v>168.18759410244081</v>
      </c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92" customFormat="1" ht="23.1" customHeight="1">
      <c r="A71" s="411">
        <v>62</v>
      </c>
      <c r="B71" s="411" t="s">
        <v>111</v>
      </c>
      <c r="C71" s="411" t="s">
        <v>451</v>
      </c>
      <c r="D71" s="411">
        <v>94</v>
      </c>
      <c r="E71" s="412" t="s">
        <v>917</v>
      </c>
      <c r="F71" s="411">
        <v>1979</v>
      </c>
      <c r="G71" s="411" t="s">
        <v>1638</v>
      </c>
      <c r="H71" s="411">
        <v>93.6</v>
      </c>
      <c r="I71" s="411">
        <v>-118</v>
      </c>
      <c r="J71" s="411">
        <v>118</v>
      </c>
      <c r="K71" s="411">
        <v>-122</v>
      </c>
      <c r="L71" s="411">
        <v>118</v>
      </c>
      <c r="M71" s="411">
        <v>145</v>
      </c>
      <c r="N71" s="411">
        <v>155</v>
      </c>
      <c r="O71" s="411" t="s">
        <v>1020</v>
      </c>
      <c r="P71" s="411">
        <v>155</v>
      </c>
      <c r="Q71" s="414">
        <v>273</v>
      </c>
      <c r="R71" s="411">
        <v>1</v>
      </c>
      <c r="S71" s="412">
        <v>10</v>
      </c>
      <c r="T71" s="412">
        <v>312.01826488040064</v>
      </c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92" customFormat="1" ht="23.1" customHeight="1">
      <c r="A72" s="411">
        <v>46</v>
      </c>
      <c r="B72" s="411" t="s">
        <v>111</v>
      </c>
      <c r="C72" s="411" t="s">
        <v>453</v>
      </c>
      <c r="D72" s="411">
        <v>94</v>
      </c>
      <c r="E72" s="412" t="s">
        <v>1688</v>
      </c>
      <c r="F72" s="411">
        <v>1990</v>
      </c>
      <c r="G72" s="411" t="s">
        <v>1689</v>
      </c>
      <c r="H72" s="411">
        <v>92.4</v>
      </c>
      <c r="I72" s="411">
        <v>-125</v>
      </c>
      <c r="J72" s="411">
        <v>-125</v>
      </c>
      <c r="K72" s="411">
        <v>125</v>
      </c>
      <c r="L72" s="411">
        <v>125</v>
      </c>
      <c r="M72" s="411">
        <v>-140</v>
      </c>
      <c r="N72" s="411">
        <v>141</v>
      </c>
      <c r="O72" s="411">
        <v>147</v>
      </c>
      <c r="P72" s="411">
        <v>147</v>
      </c>
      <c r="Q72" s="414">
        <v>272</v>
      </c>
      <c r="R72" s="411">
        <v>2</v>
      </c>
      <c r="S72" s="412">
        <v>9</v>
      </c>
      <c r="T72" s="412">
        <v>312.6203727160314</v>
      </c>
      <c r="U72" s="73"/>
      <c r="V72" s="73"/>
      <c r="W72" s="73"/>
      <c r="X72" s="73"/>
      <c r="Y72" s="73"/>
      <c r="Z72" s="73"/>
      <c r="AA72" s="73"/>
      <c r="AB72" s="73"/>
      <c r="AC72" s="73"/>
    </row>
    <row r="73" spans="1:29" s="92" customFormat="1" ht="23.1" customHeight="1" thickBot="1">
      <c r="A73" s="411">
        <v>43</v>
      </c>
      <c r="B73" s="411" t="s">
        <v>111</v>
      </c>
      <c r="C73" s="411" t="s">
        <v>453</v>
      </c>
      <c r="D73" s="411">
        <v>94</v>
      </c>
      <c r="E73" s="412" t="s">
        <v>1690</v>
      </c>
      <c r="F73" s="411">
        <v>1991</v>
      </c>
      <c r="G73" s="411" t="s">
        <v>1691</v>
      </c>
      <c r="H73" s="411">
        <v>90.5</v>
      </c>
      <c r="I73" s="411">
        <v>106</v>
      </c>
      <c r="J73" s="411">
        <v>111</v>
      </c>
      <c r="K73" s="411">
        <v>-117</v>
      </c>
      <c r="L73" s="411">
        <v>111</v>
      </c>
      <c r="M73" s="411">
        <v>128</v>
      </c>
      <c r="N73" s="411">
        <v>135</v>
      </c>
      <c r="O73" s="411">
        <v>-137</v>
      </c>
      <c r="P73" s="411">
        <v>135</v>
      </c>
      <c r="Q73" s="414">
        <v>246</v>
      </c>
      <c r="R73" s="411">
        <v>3</v>
      </c>
      <c r="S73" s="412">
        <v>8</v>
      </c>
      <c r="T73" s="412">
        <v>285.36633458373711</v>
      </c>
      <c r="U73" s="73"/>
      <c r="V73" s="73"/>
      <c r="W73" s="73"/>
      <c r="X73" s="73"/>
      <c r="Y73" s="73"/>
      <c r="Z73" s="73"/>
      <c r="AA73" s="73"/>
      <c r="AB73" s="73"/>
      <c r="AC73" s="73"/>
    </row>
    <row r="74" spans="1:29" s="92" customFormat="1" ht="23.1" customHeight="1" thickBot="1">
      <c r="A74" s="411">
        <v>72</v>
      </c>
      <c r="B74" s="411" t="s">
        <v>111</v>
      </c>
      <c r="C74" s="411" t="s">
        <v>453</v>
      </c>
      <c r="D74" s="411">
        <v>94</v>
      </c>
      <c r="E74" s="415" t="s">
        <v>1692</v>
      </c>
      <c r="F74" s="411">
        <v>1983</v>
      </c>
      <c r="G74" s="411" t="s">
        <v>1693</v>
      </c>
      <c r="H74" s="411">
        <v>91.9</v>
      </c>
      <c r="I74" s="411">
        <v>100</v>
      </c>
      <c r="J74" s="411">
        <v>-105</v>
      </c>
      <c r="K74" s="411">
        <v>-107</v>
      </c>
      <c r="L74" s="411">
        <v>100</v>
      </c>
      <c r="M74" s="416">
        <v>135</v>
      </c>
      <c r="N74" s="416">
        <v>140</v>
      </c>
      <c r="O74" s="417">
        <v>-145</v>
      </c>
      <c r="P74" s="418">
        <v>140</v>
      </c>
      <c r="Q74" s="414">
        <v>240</v>
      </c>
      <c r="R74" s="419">
        <v>4</v>
      </c>
      <c r="S74" s="415">
        <v>7</v>
      </c>
      <c r="T74" s="415">
        <v>276.50103675948776</v>
      </c>
      <c r="U74" s="73"/>
      <c r="V74" s="73"/>
      <c r="W74" s="73"/>
      <c r="X74" s="73"/>
      <c r="Y74" s="73"/>
      <c r="Z74" s="73"/>
      <c r="AA74" s="73"/>
      <c r="AB74" s="73"/>
      <c r="AC74" s="73"/>
    </row>
    <row r="75" spans="1:29" s="92" customFormat="1" ht="23.1" customHeight="1" thickBot="1">
      <c r="A75" s="411">
        <v>48</v>
      </c>
      <c r="B75" s="411" t="s">
        <v>111</v>
      </c>
      <c r="C75" s="411" t="s">
        <v>453</v>
      </c>
      <c r="D75" s="411">
        <v>94</v>
      </c>
      <c r="E75" s="415" t="s">
        <v>912</v>
      </c>
      <c r="F75" s="411">
        <v>1985</v>
      </c>
      <c r="G75" s="411" t="s">
        <v>1638</v>
      </c>
      <c r="H75" s="411">
        <v>88.5</v>
      </c>
      <c r="I75" s="411">
        <v>-98</v>
      </c>
      <c r="J75" s="411">
        <v>102</v>
      </c>
      <c r="K75" s="411">
        <v>-108</v>
      </c>
      <c r="L75" s="411">
        <v>102</v>
      </c>
      <c r="M75" s="416">
        <v>120</v>
      </c>
      <c r="N75" s="416">
        <v>-127</v>
      </c>
      <c r="O75" s="417">
        <v>-129</v>
      </c>
      <c r="P75" s="418">
        <v>120</v>
      </c>
      <c r="Q75" s="414">
        <v>222</v>
      </c>
      <c r="R75" s="419">
        <v>5</v>
      </c>
      <c r="S75" s="415">
        <v>6</v>
      </c>
      <c r="T75" s="415">
        <v>260.1884380627219</v>
      </c>
      <c r="U75" s="73"/>
      <c r="V75" s="73"/>
      <c r="W75" s="73"/>
      <c r="X75" s="73"/>
      <c r="Y75" s="73"/>
      <c r="Z75" s="73"/>
      <c r="AA75" s="73"/>
      <c r="AB75" s="73"/>
      <c r="AC75" s="73"/>
    </row>
    <row r="76" spans="1:29" s="92" customFormat="1" ht="23.1" customHeight="1" thickBot="1">
      <c r="A76" s="411">
        <v>75</v>
      </c>
      <c r="B76" s="411" t="s">
        <v>111</v>
      </c>
      <c r="C76" s="411" t="s">
        <v>451</v>
      </c>
      <c r="D76" s="411">
        <v>94</v>
      </c>
      <c r="E76" s="415" t="s">
        <v>1694</v>
      </c>
      <c r="F76" s="411">
        <v>1962</v>
      </c>
      <c r="G76" s="411" t="s">
        <v>1133</v>
      </c>
      <c r="H76" s="411">
        <v>93.9</v>
      </c>
      <c r="I76" s="411">
        <v>90</v>
      </c>
      <c r="J76" s="411">
        <v>100</v>
      </c>
      <c r="K76" s="411">
        <v>-105</v>
      </c>
      <c r="L76" s="411">
        <v>100</v>
      </c>
      <c r="M76" s="416">
        <v>112</v>
      </c>
      <c r="N76" s="416">
        <v>120</v>
      </c>
      <c r="O76" s="417">
        <v>-125</v>
      </c>
      <c r="P76" s="418">
        <v>120</v>
      </c>
      <c r="Q76" s="414">
        <v>220</v>
      </c>
      <c r="R76" s="419">
        <v>6</v>
      </c>
      <c r="S76" s="415">
        <v>5</v>
      </c>
      <c r="T76" s="415">
        <v>251.09894682802218</v>
      </c>
      <c r="U76" s="73"/>
      <c r="V76" s="73"/>
      <c r="W76" s="73"/>
      <c r="X76" s="73"/>
      <c r="Y76" s="73"/>
      <c r="Z76" s="73"/>
      <c r="AA76" s="73"/>
      <c r="AB76" s="73"/>
      <c r="AC76" s="73"/>
    </row>
    <row r="77" spans="1:29" s="92" customFormat="1" ht="23.1" customHeight="1">
      <c r="A77" s="415">
        <v>77</v>
      </c>
      <c r="B77" s="420" t="s">
        <v>111</v>
      </c>
      <c r="C77" s="415" t="s">
        <v>453</v>
      </c>
      <c r="D77" s="415">
        <v>94</v>
      </c>
      <c r="E77" s="415" t="s">
        <v>1695</v>
      </c>
      <c r="F77" s="421">
        <v>1994</v>
      </c>
      <c r="G77" s="421" t="s">
        <v>1696</v>
      </c>
      <c r="H77" s="415">
        <v>86.2</v>
      </c>
      <c r="I77" s="415">
        <v>90</v>
      </c>
      <c r="J77" s="415">
        <v>92</v>
      </c>
      <c r="K77" s="415">
        <v>-100</v>
      </c>
      <c r="L77" s="415">
        <v>92</v>
      </c>
      <c r="M77" s="415">
        <v>111</v>
      </c>
      <c r="N77" s="415">
        <v>-120</v>
      </c>
      <c r="O77" s="415">
        <v>121</v>
      </c>
      <c r="P77" s="415">
        <v>121</v>
      </c>
      <c r="Q77" s="415">
        <v>213</v>
      </c>
      <c r="R77" s="415">
        <v>7</v>
      </c>
      <c r="S77" s="415">
        <v>4</v>
      </c>
      <c r="T77" s="415">
        <v>252.79629953084205</v>
      </c>
      <c r="U77" s="73"/>
      <c r="V77" s="73"/>
      <c r="W77" s="73"/>
      <c r="X77" s="73"/>
      <c r="Y77" s="73"/>
      <c r="Z77" s="73"/>
      <c r="AA77" s="73"/>
      <c r="AB77" s="73"/>
      <c r="AC77" s="73"/>
    </row>
    <row r="78" spans="1:29" s="92" customFormat="1" ht="23.1" customHeight="1">
      <c r="A78" s="415">
        <v>73</v>
      </c>
      <c r="B78" s="420" t="s">
        <v>111</v>
      </c>
      <c r="C78" s="415" t="s">
        <v>504</v>
      </c>
      <c r="D78" s="415">
        <v>105</v>
      </c>
      <c r="E78" s="415" t="s">
        <v>1216</v>
      </c>
      <c r="F78" s="421">
        <v>1997</v>
      </c>
      <c r="G78" s="421" t="s">
        <v>1687</v>
      </c>
      <c r="H78" s="415">
        <v>102.2</v>
      </c>
      <c r="I78" s="415">
        <v>120</v>
      </c>
      <c r="J78" s="415">
        <v>-125</v>
      </c>
      <c r="K78" s="415">
        <v>-130</v>
      </c>
      <c r="L78" s="415">
        <v>120</v>
      </c>
      <c r="M78" s="415">
        <v>150</v>
      </c>
      <c r="N78" s="415">
        <v>-160</v>
      </c>
      <c r="O78" s="415">
        <v>-160</v>
      </c>
      <c r="P78" s="415">
        <v>150</v>
      </c>
      <c r="Q78" s="415">
        <v>270</v>
      </c>
      <c r="R78" s="415">
        <v>1</v>
      </c>
      <c r="S78" s="415">
        <v>10</v>
      </c>
      <c r="T78" s="415">
        <v>297.95323655071604</v>
      </c>
      <c r="U78" s="73"/>
      <c r="V78" s="73"/>
      <c r="W78" s="73"/>
      <c r="X78" s="73"/>
      <c r="Y78" s="73"/>
      <c r="Z78" s="73"/>
      <c r="AA78" s="73"/>
      <c r="AB78" s="73"/>
      <c r="AC78" s="73"/>
    </row>
    <row r="79" spans="1:29" s="92" customFormat="1" ht="23.1" customHeight="1">
      <c r="A79" s="411">
        <v>34</v>
      </c>
      <c r="B79" s="411" t="s">
        <v>111</v>
      </c>
      <c r="C79" s="411" t="s">
        <v>453</v>
      </c>
      <c r="D79" s="411">
        <v>105</v>
      </c>
      <c r="E79" s="412" t="s">
        <v>1697</v>
      </c>
      <c r="F79" s="411">
        <v>1990</v>
      </c>
      <c r="G79" s="411" t="s">
        <v>1634</v>
      </c>
      <c r="H79" s="413">
        <v>99.2</v>
      </c>
      <c r="I79" s="411">
        <v>100</v>
      </c>
      <c r="J79" s="411">
        <v>105</v>
      </c>
      <c r="K79" s="411">
        <v>109</v>
      </c>
      <c r="L79" s="411">
        <v>109</v>
      </c>
      <c r="M79" s="411">
        <v>130</v>
      </c>
      <c r="N79" s="411">
        <v>137</v>
      </c>
      <c r="O79" s="411">
        <v>142</v>
      </c>
      <c r="P79" s="411">
        <v>142</v>
      </c>
      <c r="Q79" s="414">
        <v>251</v>
      </c>
      <c r="R79" s="411">
        <v>2</v>
      </c>
      <c r="S79" s="412">
        <v>9</v>
      </c>
      <c r="T79" s="412">
        <v>280.13142642826102</v>
      </c>
      <c r="U79" s="73"/>
      <c r="V79" s="73"/>
      <c r="W79" s="73"/>
      <c r="X79" s="73"/>
      <c r="Y79" s="73"/>
      <c r="Z79" s="73"/>
      <c r="AA79" s="73"/>
      <c r="AB79" s="73"/>
      <c r="AC79" s="73"/>
    </row>
    <row r="80" spans="1:29" s="92" customFormat="1" ht="23.1" customHeight="1">
      <c r="A80" s="411">
        <v>19</v>
      </c>
      <c r="B80" s="411" t="s">
        <v>111</v>
      </c>
      <c r="C80" s="411" t="s">
        <v>504</v>
      </c>
      <c r="D80" s="411">
        <v>105</v>
      </c>
      <c r="E80" s="412" t="s">
        <v>1698</v>
      </c>
      <c r="F80" s="411">
        <v>1997</v>
      </c>
      <c r="G80" s="411" t="s">
        <v>383</v>
      </c>
      <c r="H80" s="411">
        <v>101.9</v>
      </c>
      <c r="I80" s="411">
        <v>98</v>
      </c>
      <c r="J80" s="411">
        <v>103</v>
      </c>
      <c r="K80" s="411">
        <v>-108</v>
      </c>
      <c r="L80" s="411">
        <v>103</v>
      </c>
      <c r="M80" s="411">
        <v>140</v>
      </c>
      <c r="N80" s="411">
        <v>-145</v>
      </c>
      <c r="O80" s="411">
        <v>-145</v>
      </c>
      <c r="P80" s="411">
        <v>140</v>
      </c>
      <c r="Q80" s="414">
        <v>243</v>
      </c>
      <c r="R80" s="411">
        <v>3</v>
      </c>
      <c r="S80" s="412">
        <v>8</v>
      </c>
      <c r="T80" s="412">
        <v>268.44952715032986</v>
      </c>
      <c r="U80" s="73"/>
      <c r="V80" s="73"/>
      <c r="W80" s="73"/>
      <c r="X80" s="73"/>
      <c r="Y80" s="73"/>
      <c r="Z80" s="73"/>
      <c r="AA80" s="73"/>
      <c r="AB80" s="73"/>
      <c r="AC80" s="73"/>
    </row>
    <row r="81" spans="1:29" s="92" customFormat="1" ht="23.1" customHeight="1">
      <c r="A81" s="411">
        <v>63</v>
      </c>
      <c r="B81" s="411" t="s">
        <v>111</v>
      </c>
      <c r="C81" s="411" t="s">
        <v>504</v>
      </c>
      <c r="D81" s="411">
        <v>105</v>
      </c>
      <c r="E81" s="412" t="s">
        <v>918</v>
      </c>
      <c r="F81" s="411">
        <v>1995</v>
      </c>
      <c r="G81" s="411" t="s">
        <v>1638</v>
      </c>
      <c r="H81" s="411">
        <v>96.7</v>
      </c>
      <c r="I81" s="411">
        <v>90</v>
      </c>
      <c r="J81" s="411">
        <v>-95</v>
      </c>
      <c r="K81" s="411">
        <v>-100</v>
      </c>
      <c r="L81" s="411">
        <v>90</v>
      </c>
      <c r="M81" s="411">
        <v>105</v>
      </c>
      <c r="N81" s="411">
        <v>-112</v>
      </c>
      <c r="O81" s="411">
        <v>-112</v>
      </c>
      <c r="P81" s="411">
        <v>105</v>
      </c>
      <c r="Q81" s="414">
        <v>195</v>
      </c>
      <c r="R81" s="411">
        <v>4</v>
      </c>
      <c r="S81" s="412">
        <v>7</v>
      </c>
      <c r="T81" s="412">
        <v>219.85451715664968</v>
      </c>
      <c r="U81" s="73"/>
      <c r="V81" s="73"/>
      <c r="W81" s="73"/>
      <c r="X81" s="73"/>
      <c r="Y81" s="73"/>
      <c r="Z81" s="73"/>
      <c r="AA81" s="73"/>
      <c r="AB81" s="73"/>
      <c r="AC81" s="73"/>
    </row>
    <row r="82" spans="1:29" s="92" customFormat="1" ht="23.1" customHeight="1">
      <c r="A82" s="411">
        <v>37</v>
      </c>
      <c r="B82" s="411" t="s">
        <v>111</v>
      </c>
      <c r="C82" s="411" t="s">
        <v>451</v>
      </c>
      <c r="D82" s="411">
        <v>105</v>
      </c>
      <c r="E82" s="412" t="s">
        <v>1699</v>
      </c>
      <c r="F82" s="411">
        <v>1975</v>
      </c>
      <c r="G82" s="411" t="s">
        <v>1634</v>
      </c>
      <c r="H82" s="411">
        <v>94.5</v>
      </c>
      <c r="I82" s="411">
        <v>75</v>
      </c>
      <c r="J82" s="411">
        <v>-80</v>
      </c>
      <c r="K82" s="411">
        <v>-80</v>
      </c>
      <c r="L82" s="411">
        <v>75</v>
      </c>
      <c r="M82" s="411">
        <v>91</v>
      </c>
      <c r="N82" s="411">
        <v>94</v>
      </c>
      <c r="O82" s="411">
        <v>100</v>
      </c>
      <c r="P82" s="411">
        <v>100</v>
      </c>
      <c r="Q82" s="414">
        <v>175</v>
      </c>
      <c r="R82" s="411">
        <v>5</v>
      </c>
      <c r="S82" s="412">
        <v>6</v>
      </c>
      <c r="T82" s="412">
        <v>199.19789941605197</v>
      </c>
      <c r="U82" s="73"/>
      <c r="V82" s="73"/>
      <c r="W82" s="73"/>
      <c r="X82" s="73"/>
      <c r="Y82" s="73"/>
      <c r="Z82" s="73"/>
      <c r="AA82" s="73"/>
      <c r="AB82" s="73"/>
      <c r="AC82" s="73"/>
    </row>
    <row r="83" spans="1:29" s="92" customFormat="1" ht="23.1" customHeight="1">
      <c r="A83" s="411">
        <v>71</v>
      </c>
      <c r="B83" s="411" t="s">
        <v>111</v>
      </c>
      <c r="C83" s="411" t="s">
        <v>504</v>
      </c>
      <c r="D83" s="411" t="s">
        <v>5</v>
      </c>
      <c r="E83" s="412" t="s">
        <v>1156</v>
      </c>
      <c r="F83" s="411">
        <v>1997</v>
      </c>
      <c r="G83" s="411" t="s">
        <v>1687</v>
      </c>
      <c r="H83" s="411">
        <v>112.1</v>
      </c>
      <c r="I83" s="411">
        <v>95</v>
      </c>
      <c r="J83" s="411">
        <v>103</v>
      </c>
      <c r="K83" s="411">
        <v>-108</v>
      </c>
      <c r="L83" s="411">
        <v>103</v>
      </c>
      <c r="M83" s="411">
        <v>-138</v>
      </c>
      <c r="N83" s="411">
        <v>138</v>
      </c>
      <c r="O83" s="411">
        <v>-142</v>
      </c>
      <c r="P83" s="411">
        <v>138</v>
      </c>
      <c r="Q83" s="414">
        <v>241</v>
      </c>
      <c r="R83" s="411">
        <v>1</v>
      </c>
      <c r="S83" s="412">
        <v>10</v>
      </c>
      <c r="T83" s="412">
        <v>257.79643729948964</v>
      </c>
      <c r="U83" s="73"/>
      <c r="V83" s="73"/>
      <c r="W83" s="73"/>
      <c r="X83" s="73"/>
      <c r="Y83" s="73"/>
      <c r="Z83" s="73"/>
      <c r="AA83" s="73"/>
      <c r="AB83" s="73"/>
      <c r="AC83" s="73"/>
    </row>
    <row r="84" spans="1:29" s="92" customFormat="1" ht="23.1" customHeight="1">
      <c r="A84" s="411">
        <v>55</v>
      </c>
      <c r="B84" s="411" t="s">
        <v>111</v>
      </c>
      <c r="C84" s="411" t="s">
        <v>453</v>
      </c>
      <c r="D84" s="411" t="s">
        <v>5</v>
      </c>
      <c r="E84" s="412" t="s">
        <v>1158</v>
      </c>
      <c r="F84" s="411">
        <v>1988</v>
      </c>
      <c r="G84" s="411" t="s">
        <v>1133</v>
      </c>
      <c r="H84" s="411">
        <v>136.9</v>
      </c>
      <c r="I84" s="411">
        <v>95</v>
      </c>
      <c r="J84" s="411">
        <v>100</v>
      </c>
      <c r="K84" s="411">
        <v>105</v>
      </c>
      <c r="L84" s="411">
        <v>105</v>
      </c>
      <c r="M84" s="411">
        <v>-120</v>
      </c>
      <c r="N84" s="411">
        <v>128</v>
      </c>
      <c r="O84" s="411">
        <v>136</v>
      </c>
      <c r="P84" s="411">
        <v>136</v>
      </c>
      <c r="Q84" s="414">
        <v>241</v>
      </c>
      <c r="R84" s="411">
        <v>2</v>
      </c>
      <c r="S84" s="412">
        <v>9</v>
      </c>
      <c r="T84" s="412">
        <v>245.9211073305209</v>
      </c>
      <c r="U84" s="73"/>
      <c r="V84" s="73"/>
      <c r="W84" s="73"/>
      <c r="X84" s="73"/>
      <c r="Y84" s="73"/>
      <c r="Z84" s="73"/>
      <c r="AA84" s="73"/>
      <c r="AB84" s="73"/>
      <c r="AC84" s="73"/>
    </row>
    <row r="85" spans="1:29" s="92" customFormat="1" ht="23.1" customHeight="1">
      <c r="A85" s="411">
        <v>15</v>
      </c>
      <c r="B85" s="411" t="s">
        <v>111</v>
      </c>
      <c r="C85" s="411" t="s">
        <v>451</v>
      </c>
      <c r="D85" s="411" t="s">
        <v>5</v>
      </c>
      <c r="E85" s="412" t="s">
        <v>1700</v>
      </c>
      <c r="F85" s="411">
        <v>1978</v>
      </c>
      <c r="G85" s="411" t="s">
        <v>383</v>
      </c>
      <c r="H85" s="411">
        <v>175.2</v>
      </c>
      <c r="I85" s="411">
        <v>85</v>
      </c>
      <c r="J85" s="411">
        <v>90</v>
      </c>
      <c r="K85" s="411">
        <v>-95</v>
      </c>
      <c r="L85" s="411">
        <v>90</v>
      </c>
      <c r="M85" s="411">
        <v>115</v>
      </c>
      <c r="N85" s="411">
        <v>-122</v>
      </c>
      <c r="O85" s="411">
        <v>122</v>
      </c>
      <c r="P85" s="411">
        <v>122</v>
      </c>
      <c r="Q85" s="414">
        <v>212</v>
      </c>
      <c r="R85" s="411">
        <v>3</v>
      </c>
      <c r="S85" s="412">
        <v>8</v>
      </c>
      <c r="T85" s="412">
        <v>212.00155891080519</v>
      </c>
      <c r="U85" s="73"/>
      <c r="V85" s="73"/>
      <c r="W85" s="73"/>
      <c r="X85" s="73"/>
      <c r="Y85" s="73"/>
      <c r="Z85" s="73"/>
      <c r="AA85" s="73"/>
      <c r="AB85" s="73"/>
      <c r="AC85" s="73"/>
    </row>
    <row r="86" spans="1:29" s="92" customFormat="1" ht="23.1" customHeight="1" thickBot="1">
      <c r="A86" s="411">
        <v>61</v>
      </c>
      <c r="B86" s="411" t="s">
        <v>111</v>
      </c>
      <c r="C86" s="411" t="s">
        <v>504</v>
      </c>
      <c r="D86" s="411" t="s">
        <v>5</v>
      </c>
      <c r="E86" s="412" t="s">
        <v>1701</v>
      </c>
      <c r="F86" s="411">
        <v>1997</v>
      </c>
      <c r="G86" s="411" t="s">
        <v>458</v>
      </c>
      <c r="H86" s="411">
        <v>118.4</v>
      </c>
      <c r="I86" s="411">
        <v>82</v>
      </c>
      <c r="J86" s="411">
        <v>-86</v>
      </c>
      <c r="K86" s="411">
        <v>90</v>
      </c>
      <c r="L86" s="411">
        <v>90</v>
      </c>
      <c r="M86" s="411">
        <v>108</v>
      </c>
      <c r="N86" s="411">
        <v>115</v>
      </c>
      <c r="O86" s="411">
        <v>120</v>
      </c>
      <c r="P86" s="411">
        <v>120</v>
      </c>
      <c r="Q86" s="414">
        <v>210</v>
      </c>
      <c r="R86" s="411">
        <v>4</v>
      </c>
      <c r="S86" s="412">
        <v>7</v>
      </c>
      <c r="T86" s="412">
        <v>221.14983434382933</v>
      </c>
      <c r="U86" s="73"/>
      <c r="V86" s="73"/>
      <c r="W86" s="73"/>
      <c r="X86" s="73"/>
      <c r="Y86" s="73"/>
      <c r="Z86" s="73"/>
      <c r="AA86" s="73"/>
      <c r="AB86" s="73"/>
      <c r="AC86" s="73"/>
    </row>
    <row r="87" spans="1:29" s="92" customFormat="1" ht="23.1" customHeight="1" thickBot="1">
      <c r="A87" s="411">
        <v>81</v>
      </c>
      <c r="B87" s="411" t="s">
        <v>111</v>
      </c>
      <c r="C87" s="411" t="s">
        <v>442</v>
      </c>
      <c r="D87" s="411" t="s">
        <v>5</v>
      </c>
      <c r="E87" s="415" t="s">
        <v>412</v>
      </c>
      <c r="F87" s="411">
        <v>2000</v>
      </c>
      <c r="G87" s="411" t="s">
        <v>1687</v>
      </c>
      <c r="H87" s="411">
        <v>110.8</v>
      </c>
      <c r="I87" s="411">
        <v>65</v>
      </c>
      <c r="J87" s="411">
        <v>70</v>
      </c>
      <c r="K87" s="411">
        <v>75</v>
      </c>
      <c r="L87" s="411">
        <v>75</v>
      </c>
      <c r="M87" s="416">
        <v>90</v>
      </c>
      <c r="N87" s="416">
        <v>100</v>
      </c>
      <c r="O87" s="417">
        <v>-110</v>
      </c>
      <c r="P87" s="418">
        <v>100</v>
      </c>
      <c r="Q87" s="414">
        <v>175</v>
      </c>
      <c r="R87" s="419">
        <v>5</v>
      </c>
      <c r="S87" s="415">
        <v>6</v>
      </c>
      <c r="T87" s="415">
        <v>187.87238183143856</v>
      </c>
      <c r="U87" s="73"/>
      <c r="V87" s="73"/>
      <c r="W87" s="73"/>
      <c r="X87" s="73"/>
      <c r="Y87" s="73"/>
      <c r="Z87" s="73"/>
      <c r="AA87" s="73"/>
      <c r="AB87" s="73"/>
      <c r="AC87" s="73"/>
    </row>
    <row r="88" spans="1:29" s="92" customFormat="1" ht="23.1" customHeight="1" thickBot="1">
      <c r="A88" s="411">
        <v>39</v>
      </c>
      <c r="B88" s="411" t="s">
        <v>111</v>
      </c>
      <c r="C88" s="411" t="s">
        <v>453</v>
      </c>
      <c r="D88" s="411" t="s">
        <v>5</v>
      </c>
      <c r="E88" s="415" t="s">
        <v>1702</v>
      </c>
      <c r="F88" s="411">
        <v>1990</v>
      </c>
      <c r="G88" s="411" t="s">
        <v>1634</v>
      </c>
      <c r="H88" s="411">
        <v>118.9</v>
      </c>
      <c r="I88" s="411">
        <v>63</v>
      </c>
      <c r="J88" s="411">
        <v>66</v>
      </c>
      <c r="K88" s="411">
        <v>-70</v>
      </c>
      <c r="L88" s="411">
        <v>66</v>
      </c>
      <c r="M88" s="416">
        <v>85</v>
      </c>
      <c r="N88" s="416">
        <v>88</v>
      </c>
      <c r="O88" s="417">
        <v>92</v>
      </c>
      <c r="P88" s="418">
        <v>92</v>
      </c>
      <c r="Q88" s="414">
        <v>158</v>
      </c>
      <c r="R88" s="419">
        <v>6</v>
      </c>
      <c r="S88" s="415">
        <v>5</v>
      </c>
      <c r="T88" s="415">
        <v>166.20270204616469</v>
      </c>
      <c r="U88" s="73"/>
      <c r="V88" s="73"/>
      <c r="W88" s="73"/>
      <c r="X88" s="73"/>
      <c r="Y88" s="73"/>
      <c r="Z88" s="73"/>
      <c r="AA88" s="73"/>
      <c r="AB88" s="73"/>
      <c r="AC88" s="73"/>
    </row>
    <row r="89" spans="1:29" s="92" customFormat="1" ht="23.1" customHeight="1" thickBot="1">
      <c r="A89" s="411">
        <v>80</v>
      </c>
      <c r="B89" s="411" t="s">
        <v>111</v>
      </c>
      <c r="C89" s="411" t="s">
        <v>504</v>
      </c>
      <c r="D89" s="411" t="s">
        <v>5</v>
      </c>
      <c r="E89" s="415" t="s">
        <v>1220</v>
      </c>
      <c r="F89" s="411">
        <v>1996</v>
      </c>
      <c r="G89" s="411" t="s">
        <v>1687</v>
      </c>
      <c r="H89" s="411">
        <v>111.4</v>
      </c>
      <c r="I89" s="411">
        <v>60</v>
      </c>
      <c r="J89" s="411">
        <v>-65</v>
      </c>
      <c r="K89" s="411">
        <v>65</v>
      </c>
      <c r="L89" s="411">
        <v>65</v>
      </c>
      <c r="M89" s="416">
        <v>90</v>
      </c>
      <c r="N89" s="416">
        <v>-95</v>
      </c>
      <c r="O89" s="417">
        <v>-95</v>
      </c>
      <c r="P89" s="418">
        <v>90</v>
      </c>
      <c r="Q89" s="414">
        <v>155</v>
      </c>
      <c r="R89" s="419">
        <v>7</v>
      </c>
      <c r="S89" s="415">
        <v>4</v>
      </c>
      <c r="T89" s="415">
        <v>166.12191715902287</v>
      </c>
      <c r="U89" s="73"/>
      <c r="V89" s="73"/>
      <c r="W89" s="73"/>
      <c r="X89" s="73"/>
      <c r="Y89" s="73"/>
      <c r="Z89" s="73"/>
      <c r="AA89" s="73"/>
      <c r="AB89" s="73"/>
      <c r="AC89" s="73"/>
    </row>
    <row r="90" spans="1:29" s="92" customFormat="1" ht="23.1" customHeight="1">
      <c r="A90" s="415">
        <v>33</v>
      </c>
      <c r="B90" s="420" t="s">
        <v>111</v>
      </c>
      <c r="C90" s="415" t="s">
        <v>442</v>
      </c>
      <c r="D90" s="415" t="s">
        <v>1192</v>
      </c>
      <c r="E90" s="415" t="s">
        <v>1703</v>
      </c>
      <c r="F90" s="421">
        <v>2004</v>
      </c>
      <c r="G90" s="421" t="s">
        <v>458</v>
      </c>
      <c r="H90" s="415">
        <v>85.5</v>
      </c>
      <c r="I90" s="415">
        <v>32</v>
      </c>
      <c r="J90" s="415">
        <v>34</v>
      </c>
      <c r="K90" s="415">
        <v>37</v>
      </c>
      <c r="L90" s="415">
        <v>37</v>
      </c>
      <c r="M90" s="415">
        <v>48</v>
      </c>
      <c r="N90" s="415">
        <v>-54</v>
      </c>
      <c r="O90" s="415">
        <v>-55</v>
      </c>
      <c r="P90" s="415">
        <v>48</v>
      </c>
      <c r="Q90" s="415">
        <v>85</v>
      </c>
      <c r="R90" s="415">
        <v>1</v>
      </c>
      <c r="S90" s="415">
        <v>10</v>
      </c>
      <c r="T90" s="415">
        <v>101.28418524987075</v>
      </c>
      <c r="U90" s="73"/>
      <c r="V90" s="73"/>
      <c r="W90" s="73"/>
      <c r="X90" s="73"/>
      <c r="Y90" s="73"/>
      <c r="Z90" s="73"/>
      <c r="AA90" s="73"/>
      <c r="AB90" s="73"/>
      <c r="AC90" s="73"/>
    </row>
    <row r="91" spans="1:29" s="92" customFormat="1" ht="23.1" customHeight="1">
      <c r="B91" s="93"/>
      <c r="E91" s="2"/>
      <c r="F91" s="94"/>
      <c r="G91" s="94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s="92" customFormat="1" ht="23.1" customHeight="1">
      <c r="B92" s="93"/>
      <c r="E92" s="2"/>
      <c r="F92" s="94"/>
      <c r="G92" s="94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s="73" customFormat="1"/>
    <row r="94" spans="1:29" s="73" customFormat="1" ht="15.75">
      <c r="A94" s="72"/>
      <c r="B94" s="72"/>
      <c r="C94" s="95"/>
      <c r="D94" s="524" t="s">
        <v>1704</v>
      </c>
      <c r="E94" s="524"/>
      <c r="F94" s="524"/>
      <c r="G94" s="524"/>
      <c r="H94" s="524"/>
      <c r="I94" s="72"/>
      <c r="J94" s="97"/>
      <c r="K94" s="97"/>
      <c r="L94" s="97"/>
      <c r="M94" s="72"/>
      <c r="N94" s="95" t="s">
        <v>369</v>
      </c>
      <c r="O94" s="535" t="s">
        <v>1705</v>
      </c>
      <c r="P94" s="535"/>
      <c r="Q94" s="535"/>
      <c r="R94" s="535"/>
      <c r="S94" s="535"/>
      <c r="T94" s="535"/>
    </row>
    <row r="95" spans="1:29" s="73" customFormat="1">
      <c r="A95" s="72"/>
      <c r="B95" s="72"/>
      <c r="C95" s="72"/>
      <c r="D95" s="524" t="s">
        <v>1706</v>
      </c>
      <c r="E95" s="524"/>
      <c r="F95" s="524"/>
      <c r="G95" s="524"/>
      <c r="H95" s="524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</row>
    <row r="96" spans="1:29" s="73" customFormat="1" ht="15.75">
      <c r="A96" s="72"/>
      <c r="B96" s="72"/>
      <c r="C96" s="72"/>
      <c r="D96" s="525"/>
      <c r="E96" s="525"/>
      <c r="F96" s="525"/>
      <c r="G96" s="525"/>
      <c r="H96" s="525"/>
      <c r="I96" s="72"/>
      <c r="J96" s="97"/>
      <c r="K96" s="97"/>
      <c r="L96" s="97"/>
      <c r="M96" s="72"/>
      <c r="N96" s="95" t="s">
        <v>372</v>
      </c>
      <c r="O96" s="523">
        <v>42205</v>
      </c>
      <c r="P96" s="535"/>
      <c r="Q96" s="535"/>
      <c r="R96" s="535"/>
      <c r="S96" s="535"/>
      <c r="T96" s="535"/>
    </row>
    <row r="97" spans="1:20" s="73" customFormat="1">
      <c r="A97" s="72"/>
      <c r="B97" s="72"/>
      <c r="C97" s="72"/>
      <c r="D97" s="525"/>
      <c r="E97" s="525"/>
      <c r="F97" s="525"/>
      <c r="G97" s="525"/>
      <c r="H97" s="525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</row>
    <row r="98" spans="1:20" s="73" customFormat="1"/>
    <row r="99" spans="1:20" s="73" customFormat="1" ht="15.75">
      <c r="E99" s="73" t="s">
        <v>1188</v>
      </c>
    </row>
    <row r="100" spans="1:20" s="73" customFormat="1"/>
    <row r="101" spans="1:20" s="73" customFormat="1"/>
    <row r="102" spans="1:20" s="73" customFormat="1"/>
    <row r="103" spans="1:20" s="73" customFormat="1"/>
    <row r="104" spans="1:20" s="73" customFormat="1"/>
    <row r="105" spans="1:20" s="73" customFormat="1"/>
    <row r="106" spans="1:20" s="73" customFormat="1"/>
    <row r="107" spans="1:20" s="73" customFormat="1"/>
    <row r="108" spans="1:20" s="73" customFormat="1"/>
    <row r="109" spans="1:20" s="73" customFormat="1"/>
    <row r="110" spans="1:20" s="73" customFormat="1"/>
    <row r="111" spans="1:20" s="73" customFormat="1"/>
    <row r="112" spans="1:20" s="73" customFormat="1"/>
    <row r="113" s="73" customFormat="1"/>
    <row r="114" s="73" customFormat="1"/>
    <row r="115" s="73" customFormat="1"/>
    <row r="116" s="73" customFormat="1"/>
    <row r="117" s="73" customFormat="1"/>
    <row r="118" s="73" customFormat="1"/>
    <row r="119" s="73" customFormat="1"/>
    <row r="120" s="73" customFormat="1"/>
    <row r="121" s="73" customFormat="1"/>
    <row r="122" s="73" customFormat="1"/>
    <row r="123" s="73" customFormat="1"/>
    <row r="124" s="73" customFormat="1"/>
    <row r="125" s="73" customFormat="1"/>
    <row r="126" s="73" customFormat="1"/>
    <row r="127" s="73" customFormat="1"/>
    <row r="128" s="73" customFormat="1"/>
    <row r="129" s="73" customFormat="1"/>
    <row r="130" s="73" customFormat="1"/>
    <row r="131" s="73" customFormat="1"/>
    <row r="132" s="73" customFormat="1"/>
    <row r="133" s="73" customFormat="1"/>
    <row r="134" s="73" customFormat="1"/>
    <row r="135" s="73" customFormat="1"/>
    <row r="136" s="73" customFormat="1"/>
    <row r="137" s="73" customFormat="1"/>
    <row r="138" s="73" customFormat="1"/>
    <row r="139" s="73" customFormat="1"/>
    <row r="140" s="73" customFormat="1"/>
    <row r="141" s="73" customFormat="1"/>
    <row r="142" s="73" customFormat="1"/>
    <row r="143" s="73" customFormat="1"/>
    <row r="144" s="73" customFormat="1"/>
    <row r="145" s="73" customFormat="1"/>
    <row r="146" s="73" customFormat="1"/>
    <row r="147" s="73" customFormat="1"/>
    <row r="148" s="73" customFormat="1"/>
    <row r="149" s="73" customFormat="1"/>
    <row r="150" s="73" customFormat="1"/>
    <row r="151" s="73" customFormat="1"/>
    <row r="152" s="73" customFormat="1"/>
    <row r="153" s="73" customFormat="1"/>
    <row r="154" s="73" customFormat="1"/>
    <row r="155" s="73" customFormat="1"/>
    <row r="156" s="73" customFormat="1"/>
    <row r="157" s="73" customFormat="1"/>
    <row r="158" s="73" customFormat="1"/>
    <row r="159" s="73" customFormat="1"/>
    <row r="160" s="73" customFormat="1"/>
    <row r="161" s="73" customFormat="1"/>
    <row r="162" s="73" customFormat="1"/>
    <row r="163" s="73" customFormat="1"/>
    <row r="164" s="73" customFormat="1"/>
    <row r="165" s="73" customFormat="1"/>
    <row r="166" s="73" customFormat="1"/>
    <row r="167" s="73" customFormat="1"/>
    <row r="168" s="73" customFormat="1"/>
    <row r="169" s="73" customFormat="1"/>
    <row r="170" s="73" customFormat="1"/>
    <row r="171" s="73" customFormat="1"/>
    <row r="172" s="73" customFormat="1"/>
    <row r="173" s="73" customFormat="1"/>
    <row r="174" s="73" customFormat="1"/>
    <row r="175" s="73" customFormat="1"/>
    <row r="176" s="73" customFormat="1"/>
    <row r="177" s="73" customFormat="1"/>
    <row r="178" s="73" customFormat="1"/>
    <row r="179" s="73" customFormat="1"/>
    <row r="180" s="73" customFormat="1"/>
    <row r="181" s="73" customFormat="1"/>
    <row r="182" s="73" customFormat="1"/>
    <row r="183" s="73" customFormat="1"/>
    <row r="184" s="73" customFormat="1"/>
    <row r="185" s="73" customFormat="1"/>
    <row r="186" s="73" customFormat="1"/>
    <row r="187" s="73" customFormat="1"/>
    <row r="188" s="73" customFormat="1"/>
    <row r="189" s="73" customFormat="1"/>
    <row r="190" s="73" customFormat="1"/>
    <row r="191" s="73" customFormat="1"/>
    <row r="192" s="73" customFormat="1"/>
    <row r="193" s="73" customFormat="1"/>
    <row r="194" s="73" customFormat="1"/>
    <row r="195" s="73" customFormat="1"/>
    <row r="196" s="73" customFormat="1"/>
    <row r="197" s="73" customFormat="1"/>
    <row r="198" s="73" customFormat="1"/>
    <row r="199" s="73" customFormat="1"/>
    <row r="200" s="73" customFormat="1"/>
    <row r="201" s="73" customFormat="1"/>
    <row r="202" s="73" customFormat="1"/>
    <row r="203" s="73" customFormat="1"/>
    <row r="204" s="73" customFormat="1"/>
    <row r="205" s="73" customFormat="1"/>
    <row r="206" s="73" customFormat="1"/>
    <row r="207" s="73" customFormat="1"/>
    <row r="208" s="73" customFormat="1"/>
    <row r="209" s="73" customFormat="1"/>
    <row r="210" s="73" customFormat="1"/>
    <row r="211" s="73" customFormat="1"/>
    <row r="212" s="73" customFormat="1"/>
    <row r="213" s="73" customFormat="1"/>
    <row r="214" s="73" customFormat="1"/>
    <row r="215" s="73" customFormat="1"/>
    <row r="216" s="73" customFormat="1"/>
    <row r="217" s="73" customFormat="1"/>
    <row r="218" s="73" customFormat="1"/>
    <row r="219" s="73" customFormat="1"/>
    <row r="220" s="73" customFormat="1"/>
    <row r="221" s="73" customFormat="1"/>
    <row r="222" s="73" customFormat="1"/>
    <row r="223" s="73" customFormat="1"/>
    <row r="224" s="73" customFormat="1"/>
    <row r="225" s="73" customFormat="1"/>
    <row r="226" s="73" customFormat="1"/>
    <row r="227" s="73" customFormat="1"/>
    <row r="228" s="73" customFormat="1"/>
    <row r="229" s="73" customFormat="1"/>
    <row r="230" s="73" customFormat="1"/>
    <row r="231" s="73" customFormat="1"/>
    <row r="232" s="73" customFormat="1"/>
    <row r="233" s="73" customFormat="1"/>
    <row r="234" s="73" customFormat="1"/>
    <row r="235" s="73" customFormat="1"/>
    <row r="236" s="73" customFormat="1"/>
    <row r="237" s="73" customFormat="1"/>
    <row r="238" s="73" customFormat="1"/>
    <row r="239" s="73" customFormat="1"/>
    <row r="240" s="73" customFormat="1"/>
    <row r="241" s="73" customFormat="1"/>
    <row r="242" s="73" customFormat="1"/>
    <row r="243" s="73" customFormat="1"/>
    <row r="244" s="73" customFormat="1"/>
    <row r="245" s="73" customFormat="1"/>
    <row r="246" s="73" customFormat="1"/>
    <row r="247" s="73" customFormat="1"/>
    <row r="248" s="73" customFormat="1"/>
    <row r="249" s="73" customFormat="1"/>
    <row r="250" s="73" customFormat="1"/>
    <row r="251" s="73" customFormat="1"/>
    <row r="252" s="73" customFormat="1"/>
    <row r="253" s="73" customFormat="1"/>
    <row r="254" s="73" customFormat="1"/>
    <row r="255" s="73" customFormat="1"/>
    <row r="256" s="73" customFormat="1"/>
    <row r="257" s="73" customFormat="1"/>
    <row r="258" s="73" customFormat="1"/>
    <row r="259" s="73" customFormat="1"/>
    <row r="260" s="73" customFormat="1"/>
    <row r="261" s="73" customFormat="1"/>
    <row r="262" s="73" customFormat="1"/>
    <row r="263" s="73" customFormat="1"/>
    <row r="264" s="73" customFormat="1"/>
    <row r="265" s="73" customFormat="1"/>
    <row r="266" s="73" customFormat="1"/>
    <row r="267" s="73" customFormat="1"/>
    <row r="268" s="73" customFormat="1"/>
    <row r="269" s="73" customFormat="1"/>
    <row r="270" s="73" customFormat="1"/>
    <row r="271" s="73" customFormat="1"/>
    <row r="272" s="73" customFormat="1"/>
    <row r="273" s="73" customFormat="1"/>
    <row r="274" s="73" customFormat="1"/>
    <row r="275" s="73" customFormat="1"/>
    <row r="276" s="73" customFormat="1"/>
    <row r="277" s="73" customFormat="1"/>
    <row r="278" s="73" customFormat="1"/>
    <row r="279" s="73" customFormat="1"/>
    <row r="280" s="73" customFormat="1"/>
    <row r="281" s="73" customFormat="1"/>
    <row r="282" s="73" customFormat="1"/>
    <row r="283" s="73" customFormat="1"/>
    <row r="284" s="73" customFormat="1"/>
    <row r="285" s="73" customFormat="1"/>
    <row r="286" s="73" customFormat="1"/>
    <row r="287" s="73" customFormat="1"/>
    <row r="288" s="73" customFormat="1"/>
    <row r="289" s="73" customFormat="1"/>
    <row r="290" s="73" customFormat="1"/>
    <row r="291" s="73" customFormat="1"/>
    <row r="292" s="73" customFormat="1"/>
    <row r="293" s="73" customFormat="1"/>
    <row r="294" s="73" customFormat="1"/>
    <row r="295" s="73" customFormat="1"/>
    <row r="296" s="73" customFormat="1"/>
    <row r="297" s="73" customFormat="1"/>
    <row r="298" s="73" customFormat="1"/>
    <row r="299" s="73" customFormat="1"/>
    <row r="300" s="73" customFormat="1"/>
    <row r="301" s="73" customFormat="1"/>
    <row r="302" s="73" customFormat="1"/>
    <row r="303" s="73" customFormat="1"/>
    <row r="304" s="73" customFormat="1"/>
    <row r="305" s="73" customFormat="1"/>
    <row r="306" s="73" customFormat="1"/>
    <row r="307" s="73" customFormat="1"/>
    <row r="308" s="73" customFormat="1"/>
    <row r="309" s="73" customFormat="1"/>
    <row r="310" s="73" customFormat="1"/>
    <row r="311" s="73" customFormat="1"/>
    <row r="312" s="73" customFormat="1"/>
    <row r="313" s="73" customFormat="1"/>
    <row r="314" s="73" customFormat="1"/>
    <row r="315" s="73" customFormat="1"/>
    <row r="316" s="73" customFormat="1"/>
    <row r="317" s="73" customFormat="1"/>
    <row r="318" s="73" customFormat="1"/>
    <row r="319" s="73" customFormat="1"/>
    <row r="320" s="73" customFormat="1"/>
    <row r="321" s="73" customFormat="1"/>
    <row r="322" s="73" customFormat="1"/>
    <row r="323" s="73" customFormat="1"/>
    <row r="324" s="73" customFormat="1"/>
    <row r="325" s="73" customFormat="1"/>
    <row r="326" s="73" customFormat="1"/>
    <row r="327" s="73" customFormat="1"/>
    <row r="328" s="73" customFormat="1"/>
    <row r="329" s="73" customFormat="1"/>
    <row r="330" s="73" customFormat="1"/>
    <row r="331" s="73" customFormat="1"/>
    <row r="332" s="73" customFormat="1"/>
    <row r="333" s="73" customFormat="1"/>
    <row r="334" s="73" customFormat="1"/>
    <row r="335" s="73" customFormat="1"/>
    <row r="336" s="73" customFormat="1"/>
    <row r="337" s="73" customFormat="1"/>
    <row r="338" s="73" customFormat="1"/>
    <row r="339" s="73" customFormat="1"/>
    <row r="340" s="73" customFormat="1"/>
    <row r="341" s="73" customFormat="1"/>
    <row r="342" s="73" customFormat="1"/>
    <row r="343" s="73" customFormat="1"/>
    <row r="344" s="73" customFormat="1"/>
    <row r="345" s="73" customFormat="1"/>
    <row r="346" s="73" customFormat="1"/>
    <row r="347" s="73" customFormat="1"/>
    <row r="348" s="73" customFormat="1"/>
    <row r="349" s="73" customFormat="1"/>
    <row r="350" s="73" customFormat="1"/>
    <row r="351" s="73" customFormat="1"/>
    <row r="352" s="73" customFormat="1"/>
    <row r="353" s="73" customFormat="1"/>
    <row r="354" s="73" customFormat="1"/>
    <row r="355" s="73" customFormat="1"/>
    <row r="356" s="73" customFormat="1"/>
    <row r="357" s="73" customFormat="1"/>
    <row r="358" s="73" customFormat="1"/>
    <row r="359" s="73" customFormat="1"/>
    <row r="360" s="73" customFormat="1"/>
    <row r="361" s="73" customFormat="1"/>
    <row r="362" s="73" customFormat="1"/>
    <row r="363" s="73" customFormat="1"/>
    <row r="364" s="73" customFormat="1"/>
    <row r="365" s="73" customFormat="1"/>
    <row r="366" s="73" customFormat="1"/>
    <row r="367" s="73" customFormat="1"/>
    <row r="368" s="73" customFormat="1"/>
    <row r="369" s="73" customFormat="1"/>
    <row r="370" s="73" customFormat="1"/>
    <row r="371" s="73" customFormat="1"/>
    <row r="372" s="73" customFormat="1"/>
    <row r="373" s="73" customFormat="1"/>
    <row r="374" s="73" customFormat="1"/>
    <row r="375" s="73" customFormat="1"/>
    <row r="376" s="73" customFormat="1"/>
    <row r="377" s="73" customFormat="1"/>
    <row r="378" s="73" customFormat="1"/>
    <row r="379" s="73" customFormat="1"/>
    <row r="380" s="73" customFormat="1"/>
    <row r="381" s="73" customFormat="1"/>
    <row r="382" s="73" customFormat="1"/>
    <row r="383" s="73" customFormat="1"/>
    <row r="384" s="73" customFormat="1"/>
    <row r="385" s="73" customFormat="1"/>
    <row r="386" s="73" customFormat="1"/>
    <row r="387" s="73" customFormat="1"/>
    <row r="388" s="73" customFormat="1"/>
    <row r="389" s="73" customFormat="1"/>
    <row r="390" s="73" customFormat="1"/>
    <row r="391" s="73" customFormat="1"/>
    <row r="392" s="73" customFormat="1"/>
    <row r="393" s="73" customFormat="1"/>
    <row r="394" s="73" customFormat="1"/>
    <row r="395" s="73" customFormat="1"/>
    <row r="396" s="73" customFormat="1"/>
    <row r="397" s="73" customFormat="1"/>
    <row r="398" s="73" customFormat="1"/>
    <row r="399" s="73" customFormat="1"/>
    <row r="400" s="73" customFormat="1"/>
    <row r="401" s="73" customFormat="1"/>
    <row r="402" s="73" customFormat="1"/>
    <row r="403" s="73" customFormat="1"/>
    <row r="404" s="73" customFormat="1"/>
    <row r="405" s="73" customFormat="1"/>
    <row r="406" s="73" customFormat="1"/>
    <row r="407" s="73" customFormat="1"/>
    <row r="408" s="73" customFormat="1"/>
    <row r="409" s="73" customFormat="1"/>
    <row r="410" s="73" customFormat="1"/>
    <row r="411" s="73" customFormat="1"/>
    <row r="412" s="73" customFormat="1"/>
    <row r="413" s="73" customFormat="1"/>
    <row r="414" s="73" customFormat="1"/>
    <row r="415" s="73" customFormat="1"/>
    <row r="416" s="73" customFormat="1"/>
    <row r="417" s="73" customFormat="1"/>
    <row r="418" s="73" customFormat="1"/>
    <row r="419" s="73" customFormat="1"/>
    <row r="420" s="73" customFormat="1"/>
    <row r="421" s="73" customFormat="1"/>
    <row r="422" s="73" customFormat="1"/>
    <row r="423" s="73" customFormat="1"/>
    <row r="424" s="73" customFormat="1"/>
    <row r="425" s="73" customFormat="1"/>
    <row r="426" s="73" customFormat="1"/>
    <row r="427" s="73" customFormat="1"/>
    <row r="428" s="73" customFormat="1"/>
    <row r="429" s="73" customFormat="1"/>
    <row r="430" s="73" customFormat="1"/>
    <row r="431" s="73" customFormat="1"/>
    <row r="432" s="73" customFormat="1"/>
    <row r="433" s="73" customFormat="1"/>
    <row r="434" s="73" customFormat="1"/>
    <row r="435" s="73" customFormat="1"/>
    <row r="436" s="73" customFormat="1"/>
    <row r="437" s="73" customFormat="1"/>
    <row r="438" s="73" customFormat="1"/>
    <row r="439" s="73" customFormat="1"/>
    <row r="440" s="73" customFormat="1"/>
    <row r="441" s="73" customFormat="1"/>
    <row r="442" s="73" customFormat="1"/>
    <row r="443" s="73" customFormat="1"/>
    <row r="444" s="73" customFormat="1"/>
    <row r="445" s="73" customFormat="1"/>
    <row r="446" s="73" customFormat="1"/>
    <row r="447" s="73" customFormat="1"/>
    <row r="448" s="73" customFormat="1"/>
    <row r="449" s="73" customFormat="1"/>
    <row r="450" s="73" customFormat="1"/>
    <row r="451" s="73" customFormat="1"/>
    <row r="452" s="73" customFormat="1"/>
    <row r="453" s="73" customFormat="1"/>
    <row r="454" s="73" customFormat="1"/>
    <row r="455" s="73" customFormat="1"/>
    <row r="456" s="73" customFormat="1"/>
    <row r="457" s="73" customFormat="1"/>
    <row r="458" s="73" customFormat="1"/>
    <row r="459" s="73" customFormat="1"/>
    <row r="460" s="73" customFormat="1"/>
    <row r="461" s="73" customFormat="1"/>
    <row r="462" s="73" customFormat="1"/>
    <row r="463" s="73" customFormat="1"/>
    <row r="464" s="73" customFormat="1"/>
    <row r="465" s="73" customFormat="1"/>
    <row r="466" s="73" customFormat="1"/>
    <row r="467" s="73" customFormat="1"/>
    <row r="468" s="73" customFormat="1"/>
    <row r="469" s="73" customFormat="1"/>
    <row r="470" s="73" customFormat="1"/>
    <row r="471" s="73" customFormat="1"/>
    <row r="472" s="73" customFormat="1"/>
    <row r="473" s="73" customFormat="1"/>
    <row r="474" s="73" customFormat="1"/>
    <row r="475" s="73" customFormat="1"/>
    <row r="476" s="73" customFormat="1"/>
    <row r="477" s="73" customFormat="1"/>
    <row r="478" s="73" customFormat="1"/>
    <row r="479" s="73" customFormat="1"/>
    <row r="480" s="73" customFormat="1"/>
    <row r="481" s="73" customFormat="1"/>
    <row r="482" s="73" customFormat="1"/>
    <row r="483" s="73" customFormat="1"/>
    <row r="484" s="73" customFormat="1"/>
    <row r="485" s="73" customFormat="1"/>
    <row r="486" s="73" customFormat="1"/>
    <row r="487" s="73" customFormat="1"/>
    <row r="488" s="73" customFormat="1"/>
    <row r="489" s="73" customFormat="1"/>
    <row r="490" s="73" customFormat="1"/>
    <row r="491" s="73" customFormat="1"/>
    <row r="492" s="73" customFormat="1"/>
    <row r="493" s="73" customFormat="1"/>
    <row r="494" s="73" customFormat="1"/>
    <row r="495" s="73" customFormat="1"/>
    <row r="496" s="73" customFormat="1"/>
    <row r="497" s="73" customFormat="1"/>
    <row r="498" s="73" customFormat="1"/>
    <row r="499" s="73" customFormat="1"/>
    <row r="500" s="73" customFormat="1"/>
    <row r="501" s="73" customFormat="1"/>
    <row r="502" s="73" customFormat="1"/>
    <row r="503" s="73" customFormat="1"/>
    <row r="504" s="73" customFormat="1"/>
    <row r="505" s="73" customFormat="1"/>
    <row r="506" s="73" customFormat="1"/>
    <row r="507" s="73" customFormat="1"/>
    <row r="508" s="73" customFormat="1"/>
    <row r="509" s="73" customFormat="1"/>
    <row r="510" s="73" customFormat="1"/>
    <row r="511" s="73" customFormat="1"/>
    <row r="512" s="73" customFormat="1"/>
    <row r="513" s="73" customFormat="1"/>
    <row r="514" s="73" customFormat="1"/>
    <row r="515" s="73" customFormat="1"/>
    <row r="516" s="73" customFormat="1"/>
    <row r="517" s="73" customFormat="1"/>
    <row r="518" s="73" customFormat="1"/>
    <row r="519" s="73" customFormat="1"/>
    <row r="520" s="73" customFormat="1"/>
    <row r="521" s="73" customFormat="1"/>
    <row r="522" s="73" customFormat="1"/>
  </sheetData>
  <mergeCells count="10">
    <mergeCell ref="D96:H96"/>
    <mergeCell ref="O96:T96"/>
    <mergeCell ref="D97:H97"/>
    <mergeCell ref="D11:I11"/>
    <mergeCell ref="F7:M7"/>
    <mergeCell ref="H12:I12"/>
    <mergeCell ref="I14:K14"/>
    <mergeCell ref="D94:H94"/>
    <mergeCell ref="O94:T94"/>
    <mergeCell ref="D95:H95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3"/>
  <sheetViews>
    <sheetView workbookViewId="0">
      <selection activeCell="D11" sqref="D11:I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5.42578125" style="62" customWidth="1"/>
    <col min="5" max="5" width="20.140625" style="62" customWidth="1"/>
    <col min="6" max="6" width="6.42578125" style="62" customWidth="1"/>
    <col min="7" max="7" width="6.28515625" style="62" customWidth="1"/>
    <col min="8" max="8" width="5.7109375" style="62" customWidth="1"/>
    <col min="9" max="9" width="5.28515625" style="62" customWidth="1"/>
    <col min="10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/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40" t="s">
        <v>1707</v>
      </c>
      <c r="E11" s="540"/>
      <c r="F11" s="540"/>
      <c r="G11" s="540"/>
      <c r="H11" s="540"/>
      <c r="I11" s="540"/>
      <c r="J11" s="74"/>
      <c r="K11" s="74"/>
      <c r="L11" s="75" t="s">
        <v>0</v>
      </c>
      <c r="M11" s="78" t="s">
        <v>98</v>
      </c>
      <c r="N11" s="78"/>
      <c r="O11" s="77" t="s">
        <v>1708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156">
        <v>42217</v>
      </c>
      <c r="E12" s="81"/>
      <c r="F12" s="82" t="s">
        <v>53</v>
      </c>
      <c r="G12" s="82"/>
      <c r="H12" s="508"/>
      <c r="I12" s="508"/>
      <c r="J12" s="78"/>
      <c r="K12" s="74"/>
      <c r="L12" s="75" t="s">
        <v>54</v>
      </c>
      <c r="M12" s="77" t="s">
        <v>1709</v>
      </c>
      <c r="N12" s="77"/>
      <c r="O12" s="77"/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402"/>
      <c r="C14" s="402"/>
      <c r="D14" s="402" t="s">
        <v>246</v>
      </c>
      <c r="E14" s="83" t="s">
        <v>13</v>
      </c>
      <c r="F14" s="402" t="s">
        <v>247</v>
      </c>
      <c r="G14" s="402"/>
      <c r="H14" s="402" t="s">
        <v>248</v>
      </c>
      <c r="I14" s="519" t="s">
        <v>249</v>
      </c>
      <c r="J14" s="520"/>
      <c r="K14" s="521"/>
      <c r="L14" s="403" t="s">
        <v>250</v>
      </c>
      <c r="M14" s="87"/>
      <c r="N14" s="87" t="s">
        <v>251</v>
      </c>
      <c r="O14" s="87"/>
      <c r="P14" s="402" t="s">
        <v>250</v>
      </c>
      <c r="Q14" s="402"/>
      <c r="R14" s="402"/>
      <c r="S14" s="402"/>
      <c r="T14" s="402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12.75">
      <c r="A16" s="299">
        <v>5</v>
      </c>
      <c r="B16" s="300" t="s">
        <v>259</v>
      </c>
      <c r="C16" s="299">
        <v>0</v>
      </c>
      <c r="D16" s="299" t="s">
        <v>1710</v>
      </c>
      <c r="E16" s="4" t="s">
        <v>1711</v>
      </c>
      <c r="F16" s="302">
        <v>1995</v>
      </c>
      <c r="G16" s="302" t="s">
        <v>1712</v>
      </c>
      <c r="H16" s="299">
        <v>39.5</v>
      </c>
      <c r="I16" s="299">
        <v>-32</v>
      </c>
      <c r="J16" s="299">
        <v>32</v>
      </c>
      <c r="K16" s="299">
        <v>36</v>
      </c>
      <c r="L16" s="424">
        <v>36</v>
      </c>
      <c r="M16" s="299">
        <v>42</v>
      </c>
      <c r="N16" s="299">
        <v>47</v>
      </c>
      <c r="O16" s="299">
        <v>-52</v>
      </c>
      <c r="P16" s="424">
        <v>47</v>
      </c>
      <c r="Q16" s="425">
        <v>83</v>
      </c>
      <c r="R16" s="299">
        <v>2</v>
      </c>
      <c r="S16" s="299"/>
      <c r="T16" s="29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2.75">
      <c r="A17" s="92">
        <v>8</v>
      </c>
      <c r="B17" s="93" t="s">
        <v>259</v>
      </c>
      <c r="C17" s="92">
        <v>0</v>
      </c>
      <c r="D17" s="92" t="s">
        <v>1710</v>
      </c>
      <c r="E17" s="2" t="s">
        <v>1713</v>
      </c>
      <c r="F17" s="94">
        <v>1998</v>
      </c>
      <c r="G17" s="94" t="s">
        <v>1714</v>
      </c>
      <c r="H17" s="92">
        <v>48</v>
      </c>
      <c r="I17" s="92">
        <v>31</v>
      </c>
      <c r="J17" s="92">
        <v>33</v>
      </c>
      <c r="K17" s="92">
        <v>35</v>
      </c>
      <c r="L17" s="308">
        <v>35</v>
      </c>
      <c r="M17" s="92">
        <v>41</v>
      </c>
      <c r="N17" s="92">
        <v>48</v>
      </c>
      <c r="O17" s="92">
        <v>52</v>
      </c>
      <c r="P17" s="308">
        <v>52</v>
      </c>
      <c r="Q17" s="426">
        <v>87</v>
      </c>
      <c r="R17" s="92">
        <v>1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2.75">
      <c r="B18" s="93"/>
      <c r="E18" s="2"/>
      <c r="F18" s="94"/>
      <c r="G18" s="94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2.75">
      <c r="A19" s="92">
        <v>10</v>
      </c>
      <c r="B19" s="93" t="s">
        <v>259</v>
      </c>
      <c r="C19" s="92">
        <v>0</v>
      </c>
      <c r="D19" s="92" t="s">
        <v>1715</v>
      </c>
      <c r="E19" s="2" t="s">
        <v>1716</v>
      </c>
      <c r="F19" s="94">
        <v>1989</v>
      </c>
      <c r="G19" s="94" t="s">
        <v>960</v>
      </c>
      <c r="H19" s="92">
        <v>55.95</v>
      </c>
      <c r="I19" s="92">
        <v>-40</v>
      </c>
      <c r="J19" s="92">
        <v>43</v>
      </c>
      <c r="K19" s="92">
        <v>-46</v>
      </c>
      <c r="L19" s="308">
        <v>43</v>
      </c>
      <c r="M19" s="92">
        <v>52</v>
      </c>
      <c r="N19" s="92">
        <v>-55</v>
      </c>
      <c r="O19" s="92">
        <v>-55</v>
      </c>
      <c r="P19" s="308">
        <v>52</v>
      </c>
      <c r="Q19" s="426">
        <v>95</v>
      </c>
      <c r="R19" s="92">
        <v>2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2.75">
      <c r="A20" s="92">
        <v>12</v>
      </c>
      <c r="B20" s="93" t="s">
        <v>259</v>
      </c>
      <c r="C20" s="92">
        <v>0</v>
      </c>
      <c r="D20" s="92" t="s">
        <v>1717</v>
      </c>
      <c r="E20" s="2" t="s">
        <v>1718</v>
      </c>
      <c r="F20" s="94">
        <v>1999</v>
      </c>
      <c r="G20" s="94" t="s">
        <v>1712</v>
      </c>
      <c r="H20" s="92">
        <v>54.7</v>
      </c>
      <c r="I20" s="92">
        <v>45</v>
      </c>
      <c r="J20" s="92">
        <v>-48</v>
      </c>
      <c r="K20" s="92">
        <v>48</v>
      </c>
      <c r="L20" s="308">
        <v>48</v>
      </c>
      <c r="M20" s="92">
        <v>55</v>
      </c>
      <c r="N20" s="92">
        <v>60</v>
      </c>
      <c r="O20" s="92">
        <v>65</v>
      </c>
      <c r="P20" s="308">
        <v>65</v>
      </c>
      <c r="Q20" s="426">
        <v>113</v>
      </c>
      <c r="R20" s="92">
        <v>1</v>
      </c>
      <c r="T20" s="92">
        <v>166.26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2.75">
      <c r="A21" s="92">
        <v>1</v>
      </c>
      <c r="B21" s="93" t="s">
        <v>259</v>
      </c>
      <c r="C21" s="92">
        <v>0</v>
      </c>
      <c r="D21" s="92" t="s">
        <v>1717</v>
      </c>
      <c r="E21" s="2" t="s">
        <v>1719</v>
      </c>
      <c r="F21" s="94">
        <v>2001</v>
      </c>
      <c r="G21" s="94" t="s">
        <v>1712</v>
      </c>
      <c r="H21" s="92">
        <v>55.7</v>
      </c>
      <c r="I21" s="92">
        <v>35</v>
      </c>
      <c r="J21" s="92">
        <v>-38</v>
      </c>
      <c r="K21" s="92">
        <v>38</v>
      </c>
      <c r="L21" s="308">
        <v>38</v>
      </c>
      <c r="M21" s="92">
        <v>45</v>
      </c>
      <c r="N21" s="92">
        <v>50</v>
      </c>
      <c r="O21" s="92">
        <v>55</v>
      </c>
      <c r="P21" s="308">
        <v>55</v>
      </c>
      <c r="Q21" s="426">
        <v>93</v>
      </c>
      <c r="R21" s="92">
        <v>3</v>
      </c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2.75">
      <c r="A22" s="92">
        <v>4</v>
      </c>
      <c r="B22" s="93" t="s">
        <v>259</v>
      </c>
      <c r="C22" s="92">
        <v>0</v>
      </c>
      <c r="D22" s="92" t="s">
        <v>1715</v>
      </c>
      <c r="E22" s="2" t="s">
        <v>1720</v>
      </c>
      <c r="F22" s="94">
        <v>1991</v>
      </c>
      <c r="G22" s="94" t="s">
        <v>1714</v>
      </c>
      <c r="H22" s="92">
        <v>57.25</v>
      </c>
      <c r="I22" s="92">
        <v>-58</v>
      </c>
      <c r="J22" s="92">
        <v>58</v>
      </c>
      <c r="K22" s="92">
        <v>61</v>
      </c>
      <c r="L22" s="308">
        <v>61</v>
      </c>
      <c r="M22" s="92">
        <v>-75</v>
      </c>
      <c r="N22" s="92">
        <v>-75</v>
      </c>
      <c r="O22" s="92">
        <v>-75</v>
      </c>
      <c r="P22" s="308">
        <v>0</v>
      </c>
      <c r="Q22" s="426">
        <v>0</v>
      </c>
      <c r="R22" s="92">
        <v>4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12.75">
      <c r="B23" s="93"/>
      <c r="E23" s="2"/>
      <c r="F23" s="94"/>
      <c r="G23" s="94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12.75">
      <c r="A24" s="92">
        <v>6</v>
      </c>
      <c r="B24" s="93" t="s">
        <v>259</v>
      </c>
      <c r="C24" s="92">
        <v>0</v>
      </c>
      <c r="D24" s="92" t="s">
        <v>1721</v>
      </c>
      <c r="E24" s="2" t="s">
        <v>1647</v>
      </c>
      <c r="F24" s="94">
        <v>1999</v>
      </c>
      <c r="G24" s="94" t="s">
        <v>1722</v>
      </c>
      <c r="H24" s="92">
        <v>60</v>
      </c>
      <c r="I24" s="92">
        <v>36</v>
      </c>
      <c r="J24" s="92">
        <v>40</v>
      </c>
      <c r="K24" s="92">
        <v>-44</v>
      </c>
      <c r="L24" s="308">
        <v>40</v>
      </c>
      <c r="M24" s="92">
        <v>55</v>
      </c>
      <c r="N24" s="92">
        <v>-59</v>
      </c>
      <c r="O24" s="92">
        <v>-59</v>
      </c>
      <c r="P24" s="308">
        <v>55</v>
      </c>
      <c r="Q24" s="426">
        <v>95</v>
      </c>
      <c r="R24" s="92">
        <v>1</v>
      </c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2.75">
      <c r="B25" s="93"/>
      <c r="E25" s="2"/>
      <c r="F25" s="94"/>
      <c r="G25" s="94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2.75">
      <c r="A26" s="92">
        <v>15</v>
      </c>
      <c r="B26" s="93" t="s">
        <v>259</v>
      </c>
      <c r="C26" s="92">
        <v>0</v>
      </c>
      <c r="D26" s="92" t="s">
        <v>1723</v>
      </c>
      <c r="E26" s="2" t="s">
        <v>1191</v>
      </c>
      <c r="F26" s="94">
        <v>1999</v>
      </c>
      <c r="G26" s="94" t="s">
        <v>1722</v>
      </c>
      <c r="H26" s="92">
        <v>67.8</v>
      </c>
      <c r="I26" s="92">
        <v>47</v>
      </c>
      <c r="J26" s="92">
        <v>-51</v>
      </c>
      <c r="K26" s="92">
        <v>51</v>
      </c>
      <c r="L26" s="308">
        <v>51</v>
      </c>
      <c r="M26" s="92">
        <v>70</v>
      </c>
      <c r="N26" s="92">
        <v>75</v>
      </c>
      <c r="O26" s="92">
        <v>-77</v>
      </c>
      <c r="P26" s="308">
        <v>75</v>
      </c>
      <c r="Q26" s="426">
        <v>126</v>
      </c>
      <c r="R26" s="92">
        <v>1</v>
      </c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2.75">
      <c r="A27" s="92">
        <v>14</v>
      </c>
      <c r="B27" s="93" t="s">
        <v>259</v>
      </c>
      <c r="C27" s="92">
        <v>0</v>
      </c>
      <c r="D27" s="92" t="s">
        <v>1723</v>
      </c>
      <c r="E27" s="2" t="s">
        <v>1724</v>
      </c>
      <c r="F27" s="94">
        <v>2002</v>
      </c>
      <c r="G27" s="94" t="s">
        <v>1712</v>
      </c>
      <c r="H27" s="92">
        <v>67.3</v>
      </c>
      <c r="I27" s="92">
        <v>30</v>
      </c>
      <c r="J27" s="92">
        <v>-33</v>
      </c>
      <c r="K27" s="92">
        <v>-33</v>
      </c>
      <c r="L27" s="308">
        <v>30</v>
      </c>
      <c r="M27" s="92">
        <v>35</v>
      </c>
      <c r="N27" s="92">
        <v>38</v>
      </c>
      <c r="O27" s="92">
        <v>41</v>
      </c>
      <c r="P27" s="308">
        <v>41</v>
      </c>
      <c r="Q27" s="426">
        <v>71</v>
      </c>
      <c r="R27" s="92">
        <v>2</v>
      </c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2.75">
      <c r="A28" s="92">
        <v>2</v>
      </c>
      <c r="B28" s="93" t="s">
        <v>259</v>
      </c>
      <c r="C28" s="92">
        <v>0</v>
      </c>
      <c r="D28" s="92" t="s">
        <v>1723</v>
      </c>
      <c r="E28" s="2" t="s">
        <v>1185</v>
      </c>
      <c r="F28" s="94">
        <v>1955</v>
      </c>
      <c r="G28" s="94" t="s">
        <v>1714</v>
      </c>
      <c r="H28" s="92">
        <v>63.75</v>
      </c>
      <c r="I28" s="92">
        <v>28</v>
      </c>
      <c r="J28" s="92">
        <v>30</v>
      </c>
      <c r="K28" s="92">
        <v>-32</v>
      </c>
      <c r="L28" s="308">
        <v>30</v>
      </c>
      <c r="M28" s="92">
        <v>39</v>
      </c>
      <c r="N28" s="92">
        <v>40</v>
      </c>
      <c r="O28" s="92">
        <v>-41</v>
      </c>
      <c r="P28" s="308">
        <v>40</v>
      </c>
      <c r="Q28" s="426">
        <v>70</v>
      </c>
      <c r="R28" s="92">
        <v>3</v>
      </c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73" customFormat="1" ht="12.75">
      <c r="A29" s="92"/>
      <c r="B29" s="93"/>
      <c r="C29" s="92"/>
      <c r="D29" s="92"/>
      <c r="E29" s="2"/>
      <c r="F29" s="94"/>
      <c r="G29" s="9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9" s="299" customFormat="1" ht="12.75">
      <c r="A30" s="299">
        <v>7</v>
      </c>
      <c r="B30" s="300" t="s">
        <v>259</v>
      </c>
      <c r="C30" s="92">
        <v>0</v>
      </c>
      <c r="D30" s="92" t="s">
        <v>1725</v>
      </c>
      <c r="E30" s="2" t="s">
        <v>1726</v>
      </c>
      <c r="F30" s="94">
        <v>1998</v>
      </c>
      <c r="G30" s="94" t="s">
        <v>1714</v>
      </c>
      <c r="H30" s="92">
        <v>70.650000000000006</v>
      </c>
      <c r="I30" s="92">
        <v>43</v>
      </c>
      <c r="J30" s="92">
        <v>-45</v>
      </c>
      <c r="K30" s="92">
        <v>-45</v>
      </c>
      <c r="L30" s="308">
        <v>43</v>
      </c>
      <c r="M30" s="92">
        <v>55</v>
      </c>
      <c r="N30" s="92">
        <v>60</v>
      </c>
      <c r="O30" s="92">
        <v>64</v>
      </c>
      <c r="P30" s="308">
        <v>64</v>
      </c>
      <c r="Q30" s="426">
        <v>107</v>
      </c>
      <c r="R30" s="92">
        <v>1</v>
      </c>
      <c r="S30" s="92"/>
      <c r="T30" s="92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12.75">
      <c r="A31" s="92">
        <v>16</v>
      </c>
      <c r="B31" s="93" t="s">
        <v>259</v>
      </c>
      <c r="C31" s="92">
        <v>0</v>
      </c>
      <c r="D31" s="92" t="s">
        <v>1725</v>
      </c>
      <c r="E31" s="2" t="s">
        <v>1727</v>
      </c>
      <c r="F31" s="94">
        <v>1997</v>
      </c>
      <c r="G31" s="94" t="s">
        <v>960</v>
      </c>
      <c r="H31" s="92">
        <v>74.95</v>
      </c>
      <c r="I31" s="92">
        <v>46</v>
      </c>
      <c r="J31" s="92">
        <v>-50</v>
      </c>
      <c r="K31" s="92">
        <v>-50</v>
      </c>
      <c r="L31" s="308">
        <v>46</v>
      </c>
      <c r="M31" s="92">
        <v>57</v>
      </c>
      <c r="N31" s="92">
        <v>-60</v>
      </c>
      <c r="O31" s="92">
        <v>61</v>
      </c>
      <c r="P31" s="308">
        <v>61</v>
      </c>
      <c r="Q31" s="426">
        <v>107</v>
      </c>
      <c r="R31" s="92">
        <v>2</v>
      </c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2.75">
      <c r="A32" s="92">
        <v>17</v>
      </c>
      <c r="B32" s="93" t="s">
        <v>259</v>
      </c>
      <c r="C32" s="92">
        <v>0</v>
      </c>
      <c r="D32" s="92" t="s">
        <v>1725</v>
      </c>
      <c r="E32" s="2" t="s">
        <v>1728</v>
      </c>
      <c r="F32" s="94">
        <v>1996</v>
      </c>
      <c r="G32" s="94" t="s">
        <v>1714</v>
      </c>
      <c r="H32" s="92">
        <v>72.25</v>
      </c>
      <c r="I32" s="92">
        <v>32</v>
      </c>
      <c r="J32" s="92">
        <v>35</v>
      </c>
      <c r="K32" s="92">
        <v>-39</v>
      </c>
      <c r="L32" s="308">
        <v>35</v>
      </c>
      <c r="M32" s="92">
        <v>55</v>
      </c>
      <c r="N32" s="92">
        <v>60</v>
      </c>
      <c r="O32" s="92">
        <v>65</v>
      </c>
      <c r="P32" s="308">
        <v>65</v>
      </c>
      <c r="Q32" s="426">
        <v>100</v>
      </c>
      <c r="R32" s="92">
        <v>3</v>
      </c>
      <c r="U32" s="73"/>
      <c r="V32" s="73"/>
      <c r="W32" s="73"/>
      <c r="X32" s="73"/>
      <c r="Y32" s="73"/>
      <c r="Z32" s="73"/>
      <c r="AA32" s="73"/>
      <c r="AB32" s="73"/>
      <c r="AC32" s="73"/>
    </row>
    <row r="33" spans="1:29" s="92" customFormat="1" ht="12.75">
      <c r="B33" s="93"/>
      <c r="E33" s="2"/>
      <c r="F33" s="94"/>
      <c r="G33" s="94"/>
      <c r="U33" s="73"/>
      <c r="V33" s="73"/>
      <c r="W33" s="73"/>
      <c r="X33" s="73"/>
      <c r="Y33" s="73"/>
      <c r="Z33" s="73"/>
      <c r="AA33" s="73"/>
      <c r="AB33" s="73"/>
      <c r="AC33" s="73"/>
    </row>
    <row r="34" spans="1:29" s="92" customFormat="1" ht="12.75">
      <c r="A34" s="92">
        <v>11</v>
      </c>
      <c r="B34" s="93" t="s">
        <v>259</v>
      </c>
      <c r="C34" s="92">
        <v>0</v>
      </c>
      <c r="D34" s="92" t="s">
        <v>1729</v>
      </c>
      <c r="E34" s="2" t="s">
        <v>1198</v>
      </c>
      <c r="F34" s="94">
        <v>1996</v>
      </c>
      <c r="G34" s="94" t="s">
        <v>1714</v>
      </c>
      <c r="H34" s="92">
        <v>82.25</v>
      </c>
      <c r="I34" s="92">
        <v>34</v>
      </c>
      <c r="J34" s="92">
        <v>39</v>
      </c>
      <c r="K34" s="92">
        <v>-42</v>
      </c>
      <c r="L34" s="308">
        <v>39</v>
      </c>
      <c r="M34" s="92">
        <v>55</v>
      </c>
      <c r="N34" s="92">
        <v>59</v>
      </c>
      <c r="O34" s="92">
        <v>61</v>
      </c>
      <c r="P34" s="308">
        <v>61</v>
      </c>
      <c r="Q34" s="426">
        <v>100</v>
      </c>
      <c r="R34" s="92">
        <v>2</v>
      </c>
      <c r="U34" s="73"/>
      <c r="V34" s="73"/>
      <c r="W34" s="73"/>
      <c r="X34" s="73"/>
      <c r="Y34" s="73"/>
      <c r="Z34" s="73"/>
      <c r="AA34" s="73"/>
      <c r="AB34" s="73"/>
      <c r="AC34" s="73"/>
    </row>
    <row r="35" spans="1:29" s="92" customFormat="1" ht="12.75">
      <c r="A35" s="92">
        <v>3</v>
      </c>
      <c r="B35" s="93" t="s">
        <v>259</v>
      </c>
      <c r="C35" s="92">
        <v>0</v>
      </c>
      <c r="D35" s="92" t="s">
        <v>1729</v>
      </c>
      <c r="E35" s="2" t="s">
        <v>389</v>
      </c>
      <c r="F35" s="94">
        <v>1993</v>
      </c>
      <c r="G35" s="94" t="s">
        <v>960</v>
      </c>
      <c r="H35" s="92">
        <v>77.400000000000006</v>
      </c>
      <c r="I35" s="92">
        <v>43</v>
      </c>
      <c r="J35" s="92">
        <v>-47</v>
      </c>
      <c r="K35" s="92">
        <v>48</v>
      </c>
      <c r="L35" s="308">
        <v>48</v>
      </c>
      <c r="M35" s="92">
        <v>-55</v>
      </c>
      <c r="N35" s="92">
        <v>-57</v>
      </c>
      <c r="O35" s="92">
        <v>58</v>
      </c>
      <c r="P35" s="308">
        <v>58</v>
      </c>
      <c r="Q35" s="426">
        <v>106</v>
      </c>
      <c r="R35" s="92">
        <v>1</v>
      </c>
      <c r="U35" s="73"/>
      <c r="V35" s="73"/>
      <c r="W35" s="73"/>
      <c r="X35" s="73"/>
      <c r="Y35" s="73"/>
      <c r="Z35" s="73"/>
      <c r="AA35" s="73"/>
      <c r="AB35" s="73"/>
      <c r="AC35" s="73"/>
    </row>
    <row r="36" spans="1:29" s="92" customFormat="1" ht="12.75">
      <c r="A36" s="92">
        <v>13</v>
      </c>
      <c r="B36" s="93" t="s">
        <v>259</v>
      </c>
      <c r="C36" s="92">
        <v>0</v>
      </c>
      <c r="D36" s="92" t="s">
        <v>1729</v>
      </c>
      <c r="E36" s="2" t="s">
        <v>1193</v>
      </c>
      <c r="F36" s="94">
        <v>2001</v>
      </c>
      <c r="G36" s="94" t="s">
        <v>1714</v>
      </c>
      <c r="H36" s="92">
        <v>77.45</v>
      </c>
      <c r="I36" s="92">
        <v>39</v>
      </c>
      <c r="J36" s="92">
        <v>42</v>
      </c>
      <c r="K36" s="92">
        <v>-43</v>
      </c>
      <c r="L36" s="308">
        <v>42</v>
      </c>
      <c r="M36" s="92">
        <v>51</v>
      </c>
      <c r="N36" s="92">
        <v>-55</v>
      </c>
      <c r="O36" s="92">
        <v>55</v>
      </c>
      <c r="P36" s="308">
        <v>55</v>
      </c>
      <c r="Q36" s="426">
        <v>97</v>
      </c>
      <c r="R36" s="92">
        <v>4</v>
      </c>
      <c r="U36" s="73"/>
      <c r="V36" s="73"/>
      <c r="W36" s="73"/>
      <c r="X36" s="73"/>
      <c r="Y36" s="73"/>
      <c r="Z36" s="73"/>
      <c r="AA36" s="73"/>
      <c r="AB36" s="73"/>
      <c r="AC36" s="73"/>
    </row>
    <row r="37" spans="1:29" s="72" customFormat="1" ht="14.1" customHeight="1">
      <c r="A37" s="92">
        <v>9</v>
      </c>
      <c r="B37" s="93" t="s">
        <v>259</v>
      </c>
      <c r="C37" s="92">
        <v>0</v>
      </c>
      <c r="D37" s="93" t="s">
        <v>1729</v>
      </c>
      <c r="E37" s="2" t="s">
        <v>1170</v>
      </c>
      <c r="F37" s="92">
        <v>1996</v>
      </c>
      <c r="G37" s="92" t="s">
        <v>1730</v>
      </c>
      <c r="H37" s="92">
        <v>86.9</v>
      </c>
      <c r="I37" s="92">
        <v>-42</v>
      </c>
      <c r="J37" s="92">
        <v>-42</v>
      </c>
      <c r="K37" s="92">
        <v>42</v>
      </c>
      <c r="L37" s="308">
        <v>42</v>
      </c>
      <c r="M37" s="92">
        <v>53</v>
      </c>
      <c r="N37" s="92">
        <v>-58</v>
      </c>
      <c r="O37" s="92">
        <v>-58</v>
      </c>
      <c r="P37" s="308">
        <v>58</v>
      </c>
      <c r="Q37" s="426">
        <v>100</v>
      </c>
      <c r="R37" s="92">
        <v>3</v>
      </c>
      <c r="S37" s="92"/>
      <c r="T37" s="92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72" customFormat="1" ht="12.75" customHeight="1">
      <c r="C38" s="97"/>
      <c r="D38" s="537" t="s">
        <v>1731</v>
      </c>
      <c r="E38" s="538"/>
      <c r="F38" s="538"/>
      <c r="G38" s="538"/>
      <c r="H38" s="538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s="72" customFormat="1" ht="12.75" customHeight="1">
      <c r="D39" s="536" t="s">
        <v>1732</v>
      </c>
      <c r="E39" s="525"/>
      <c r="F39" s="525"/>
      <c r="G39" s="525"/>
      <c r="H39" s="525"/>
      <c r="J39" s="97"/>
      <c r="K39" s="97"/>
      <c r="L39" s="97"/>
      <c r="N39" s="95"/>
      <c r="O39" s="539" t="s">
        <v>1733</v>
      </c>
      <c r="P39" s="539"/>
      <c r="Q39" s="539"/>
      <c r="R39" s="539"/>
      <c r="S39" s="539"/>
      <c r="T39" s="539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72" customFormat="1" ht="12.75" customHeight="1">
      <c r="D40" s="536" t="s">
        <v>1734</v>
      </c>
      <c r="E40" s="525"/>
      <c r="F40" s="525"/>
      <c r="G40" s="525"/>
      <c r="H40" s="525"/>
      <c r="O40" s="535" t="s">
        <v>1735</v>
      </c>
      <c r="P40" s="535"/>
      <c r="Q40" s="535"/>
      <c r="R40" s="535"/>
      <c r="S40" s="535"/>
      <c r="T40" s="535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s="73" customFormat="1" ht="12.75"/>
    <row r="42" spans="1:29" s="73" customFormat="1" ht="15.75">
      <c r="E42" s="73" t="s">
        <v>1188</v>
      </c>
    </row>
    <row r="43" spans="1:29" s="73" customFormat="1" ht="12.75"/>
    <row r="44" spans="1:29" s="73" customFormat="1" ht="12.75"/>
    <row r="45" spans="1:29" s="73" customFormat="1" ht="12.75"/>
    <row r="46" spans="1:29" s="73" customFormat="1" ht="13.5" thickBot="1"/>
    <row r="47" spans="1:29" s="73" customFormat="1" ht="13.5" thickBot="1">
      <c r="A47" s="83" t="s">
        <v>245</v>
      </c>
      <c r="B47" s="402"/>
      <c r="C47" s="402"/>
      <c r="D47" s="402" t="s">
        <v>246</v>
      </c>
      <c r="E47" s="83" t="s">
        <v>13</v>
      </c>
      <c r="F47" s="402" t="s">
        <v>247</v>
      </c>
      <c r="G47" s="402"/>
      <c r="H47" s="402" t="s">
        <v>248</v>
      </c>
      <c r="I47" s="519" t="s">
        <v>249</v>
      </c>
      <c r="J47" s="520"/>
      <c r="K47" s="521"/>
      <c r="L47" s="403" t="s">
        <v>250</v>
      </c>
      <c r="M47" s="519" t="s">
        <v>251</v>
      </c>
      <c r="N47" s="520"/>
      <c r="O47" s="521"/>
      <c r="P47" s="402" t="s">
        <v>250</v>
      </c>
      <c r="Q47" s="402"/>
      <c r="R47" s="402"/>
      <c r="S47" s="402"/>
      <c r="T47" s="402"/>
      <c r="U47" s="88"/>
    </row>
    <row r="48" spans="1:29" s="73" customFormat="1" ht="13.5" thickBot="1">
      <c r="A48" s="90" t="s">
        <v>252</v>
      </c>
      <c r="B48" s="91" t="s">
        <v>253</v>
      </c>
      <c r="C48" s="91" t="s">
        <v>42</v>
      </c>
      <c r="D48" s="91" t="s">
        <v>254</v>
      </c>
      <c r="E48" s="90" t="s">
        <v>255</v>
      </c>
      <c r="F48" s="91" t="s">
        <v>256</v>
      </c>
      <c r="G48" s="91" t="s">
        <v>1</v>
      </c>
      <c r="H48" s="91" t="s">
        <v>246</v>
      </c>
      <c r="I48" s="87">
        <v>1</v>
      </c>
      <c r="J48" s="87">
        <v>2</v>
      </c>
      <c r="K48" s="87">
        <v>3</v>
      </c>
      <c r="L48" s="87" t="s">
        <v>257</v>
      </c>
      <c r="M48" s="87">
        <v>1</v>
      </c>
      <c r="N48" s="87">
        <v>2</v>
      </c>
      <c r="O48" s="87">
        <v>3</v>
      </c>
      <c r="P48" s="91" t="s">
        <v>258</v>
      </c>
      <c r="Q48" s="91" t="s">
        <v>3</v>
      </c>
      <c r="R48" s="91" t="s">
        <v>4</v>
      </c>
      <c r="S48" s="91" t="s">
        <v>48</v>
      </c>
      <c r="T48" s="91" t="s">
        <v>44</v>
      </c>
      <c r="U48" s="88"/>
    </row>
    <row r="49" spans="1:20" s="73" customFormat="1" ht="12.75">
      <c r="A49" s="299"/>
      <c r="B49" s="300" t="s">
        <v>111</v>
      </c>
      <c r="C49" s="299">
        <v>0</v>
      </c>
      <c r="D49" s="299" t="s">
        <v>1723</v>
      </c>
      <c r="E49" s="4" t="s">
        <v>1736</v>
      </c>
      <c r="F49" s="302">
        <v>1992</v>
      </c>
      <c r="G49" s="302" t="s">
        <v>1714</v>
      </c>
      <c r="H49" s="299">
        <v>64.7</v>
      </c>
      <c r="I49" s="299">
        <v>95</v>
      </c>
      <c r="J49" s="299">
        <v>101</v>
      </c>
      <c r="K49" s="299">
        <v>-105</v>
      </c>
      <c r="L49" s="424">
        <v>101</v>
      </c>
      <c r="M49" s="299">
        <v>121</v>
      </c>
      <c r="N49" s="299">
        <v>128</v>
      </c>
      <c r="O49" s="299">
        <v>-132</v>
      </c>
      <c r="P49" s="424">
        <v>128</v>
      </c>
      <c r="Q49" s="425">
        <v>229</v>
      </c>
      <c r="R49" s="299">
        <v>1</v>
      </c>
      <c r="S49" s="299"/>
      <c r="T49" s="299"/>
    </row>
    <row r="50" spans="1:20" s="73" customFormat="1" ht="12.75">
      <c r="A50" s="92"/>
      <c r="B50" s="93"/>
      <c r="C50" s="92"/>
      <c r="D50" s="92"/>
      <c r="E50" s="2"/>
      <c r="F50" s="94"/>
      <c r="G50" s="94"/>
      <c r="H50" s="92"/>
      <c r="I50" s="92"/>
      <c r="J50" s="92"/>
      <c r="K50" s="92"/>
      <c r="L50" s="308"/>
      <c r="M50" s="92"/>
      <c r="N50" s="92"/>
      <c r="O50" s="92"/>
      <c r="P50" s="308"/>
      <c r="Q50" s="426"/>
      <c r="R50" s="92"/>
      <c r="S50" s="92"/>
      <c r="T50" s="92"/>
    </row>
    <row r="51" spans="1:20" s="73" customFormat="1" ht="12.75">
      <c r="A51" s="92"/>
      <c r="B51" s="93" t="s">
        <v>111</v>
      </c>
      <c r="C51" s="92">
        <v>0</v>
      </c>
      <c r="D51" s="92" t="s">
        <v>1737</v>
      </c>
      <c r="E51" s="2" t="s">
        <v>1738</v>
      </c>
      <c r="F51" s="94">
        <v>1987</v>
      </c>
      <c r="G51" s="94" t="s">
        <v>1197</v>
      </c>
      <c r="H51" s="92">
        <v>72.150000000000006</v>
      </c>
      <c r="I51" s="92">
        <v>-101</v>
      </c>
      <c r="J51" s="92">
        <v>104</v>
      </c>
      <c r="K51" s="92">
        <v>109</v>
      </c>
      <c r="L51" s="308">
        <v>109</v>
      </c>
      <c r="M51" s="92">
        <v>127</v>
      </c>
      <c r="N51" s="92">
        <v>-132</v>
      </c>
      <c r="O51" s="92">
        <v>-133</v>
      </c>
      <c r="P51" s="308">
        <v>127</v>
      </c>
      <c r="Q51" s="426">
        <v>236</v>
      </c>
      <c r="R51" s="92">
        <v>2</v>
      </c>
      <c r="S51" s="92"/>
      <c r="T51" s="92"/>
    </row>
    <row r="52" spans="1:20" s="73" customFormat="1" ht="12.75">
      <c r="A52" s="92"/>
      <c r="B52" s="93" t="s">
        <v>111</v>
      </c>
      <c r="C52" s="92">
        <v>0</v>
      </c>
      <c r="D52" s="92" t="s">
        <v>1737</v>
      </c>
      <c r="E52" s="2" t="s">
        <v>1739</v>
      </c>
      <c r="F52" s="94">
        <v>1995</v>
      </c>
      <c r="G52" s="427" t="s">
        <v>1740</v>
      </c>
      <c r="H52" s="92">
        <v>75.7</v>
      </c>
      <c r="I52" s="92">
        <v>100</v>
      </c>
      <c r="J52" s="92">
        <v>104</v>
      </c>
      <c r="K52" s="92">
        <v>108</v>
      </c>
      <c r="L52" s="308">
        <v>108</v>
      </c>
      <c r="M52" s="92">
        <v>135</v>
      </c>
      <c r="N52" s="92">
        <v>140</v>
      </c>
      <c r="O52" s="92">
        <v>-145</v>
      </c>
      <c r="P52" s="308">
        <v>140</v>
      </c>
      <c r="Q52" s="426">
        <v>248</v>
      </c>
      <c r="R52" s="92">
        <v>1</v>
      </c>
      <c r="S52" s="92"/>
      <c r="T52" s="92"/>
    </row>
    <row r="53" spans="1:20" s="73" customFormat="1" ht="12.75">
      <c r="A53" s="92"/>
      <c r="B53" s="93" t="s">
        <v>111</v>
      </c>
      <c r="C53" s="92">
        <v>0</v>
      </c>
      <c r="D53" s="92" t="s">
        <v>1737</v>
      </c>
      <c r="E53" s="2" t="s">
        <v>1741</v>
      </c>
      <c r="F53" s="94">
        <v>1998</v>
      </c>
      <c r="G53" s="94" t="s">
        <v>1197</v>
      </c>
      <c r="H53" s="92">
        <v>76.400000000000006</v>
      </c>
      <c r="I53" s="92">
        <v>55</v>
      </c>
      <c r="J53" s="92">
        <v>-60</v>
      </c>
      <c r="K53" s="92">
        <v>-60</v>
      </c>
      <c r="L53" s="308">
        <v>55</v>
      </c>
      <c r="M53" s="92">
        <v>75</v>
      </c>
      <c r="N53" s="92">
        <v>80</v>
      </c>
      <c r="O53" s="92">
        <v>-87</v>
      </c>
      <c r="P53" s="308">
        <v>80</v>
      </c>
      <c r="Q53" s="426">
        <v>135</v>
      </c>
      <c r="R53" s="92">
        <v>4</v>
      </c>
      <c r="S53" s="92"/>
      <c r="T53" s="92"/>
    </row>
    <row r="54" spans="1:20" s="73" customFormat="1" ht="12.75">
      <c r="A54" s="92"/>
      <c r="B54" s="93" t="s">
        <v>111</v>
      </c>
      <c r="C54" s="92">
        <v>0</v>
      </c>
      <c r="D54" s="92" t="s">
        <v>1737</v>
      </c>
      <c r="E54" s="2" t="s">
        <v>1670</v>
      </c>
      <c r="F54" s="94">
        <v>1992</v>
      </c>
      <c r="G54" s="427" t="s">
        <v>1740</v>
      </c>
      <c r="H54" s="92">
        <v>76.05</v>
      </c>
      <c r="I54" s="92">
        <v>85</v>
      </c>
      <c r="J54" s="92">
        <v>-88</v>
      </c>
      <c r="K54" s="92">
        <v>88</v>
      </c>
      <c r="L54" s="308">
        <v>88</v>
      </c>
      <c r="M54" s="92">
        <v>105</v>
      </c>
      <c r="N54" s="92">
        <v>108</v>
      </c>
      <c r="O54" s="92">
        <v>-110</v>
      </c>
      <c r="P54" s="308">
        <v>108</v>
      </c>
      <c r="Q54" s="426">
        <v>196</v>
      </c>
      <c r="R54" s="92">
        <v>3</v>
      </c>
      <c r="S54" s="92"/>
      <c r="T54" s="92"/>
    </row>
    <row r="55" spans="1:20" s="73" customFormat="1" ht="12.75">
      <c r="A55" s="92"/>
      <c r="B55" s="93"/>
      <c r="C55" s="92"/>
      <c r="D55" s="92"/>
      <c r="E55" s="2"/>
      <c r="F55" s="94"/>
      <c r="G55" s="94"/>
      <c r="H55" s="92"/>
      <c r="I55" s="92"/>
      <c r="J55" s="92"/>
      <c r="K55" s="92"/>
      <c r="L55" s="308"/>
      <c r="M55" s="92"/>
      <c r="N55" s="92"/>
      <c r="O55" s="92"/>
      <c r="P55" s="308"/>
      <c r="Q55" s="426"/>
      <c r="R55" s="92"/>
      <c r="S55" s="92"/>
      <c r="T55" s="92"/>
    </row>
    <row r="56" spans="1:20" s="73" customFormat="1" ht="12.75">
      <c r="A56" s="92"/>
      <c r="B56" s="93" t="s">
        <v>111</v>
      </c>
      <c r="C56" s="92">
        <v>0</v>
      </c>
      <c r="D56" s="92" t="s">
        <v>1742</v>
      </c>
      <c r="E56" s="2" t="s">
        <v>404</v>
      </c>
      <c r="F56" s="94">
        <v>1996</v>
      </c>
      <c r="G56" s="94" t="s">
        <v>1197</v>
      </c>
      <c r="H56" s="92">
        <v>83</v>
      </c>
      <c r="I56" s="92">
        <v>92</v>
      </c>
      <c r="J56" s="92">
        <v>97</v>
      </c>
      <c r="K56" s="92">
        <v>-100</v>
      </c>
      <c r="L56" s="92">
        <v>97</v>
      </c>
      <c r="M56" s="92">
        <v>122</v>
      </c>
      <c r="N56" s="92">
        <v>-129</v>
      </c>
      <c r="O56" s="92">
        <v>-130</v>
      </c>
      <c r="P56" s="308">
        <v>122</v>
      </c>
      <c r="Q56" s="426">
        <v>219</v>
      </c>
      <c r="R56" s="92">
        <v>1</v>
      </c>
      <c r="S56" s="92"/>
      <c r="T56" s="92"/>
    </row>
    <row r="57" spans="1:20" s="73" customFormat="1" ht="12.75">
      <c r="A57" s="92"/>
      <c r="B57" s="93" t="s">
        <v>111</v>
      </c>
      <c r="C57" s="92">
        <v>0</v>
      </c>
      <c r="D57" s="92" t="s">
        <v>1742</v>
      </c>
      <c r="E57" s="2" t="s">
        <v>1743</v>
      </c>
      <c r="F57" s="94">
        <v>1987</v>
      </c>
      <c r="G57" s="94" t="s">
        <v>1714</v>
      </c>
      <c r="H57" s="92">
        <v>83.4</v>
      </c>
      <c r="I57" s="92">
        <v>37</v>
      </c>
      <c r="J57" s="92">
        <v>40</v>
      </c>
      <c r="K57" s="92">
        <v>43</v>
      </c>
      <c r="L57" s="308">
        <v>43</v>
      </c>
      <c r="M57" s="92">
        <v>50</v>
      </c>
      <c r="N57" s="92">
        <v>54</v>
      </c>
      <c r="O57" s="92">
        <v>-56</v>
      </c>
      <c r="P57" s="308">
        <v>54</v>
      </c>
      <c r="Q57" s="426">
        <v>97</v>
      </c>
      <c r="R57" s="92">
        <v>2</v>
      </c>
      <c r="S57" s="92"/>
      <c r="T57" s="92"/>
    </row>
    <row r="58" spans="1:20" s="73" customFormat="1" ht="12.75">
      <c r="A58" s="92"/>
      <c r="B58" s="93"/>
      <c r="C58" s="92"/>
      <c r="D58" s="92"/>
      <c r="E58" s="2"/>
      <c r="F58" s="94"/>
      <c r="G58" s="94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s="73" customFormat="1" ht="12.75">
      <c r="A59" s="92"/>
      <c r="B59" s="93" t="s">
        <v>111</v>
      </c>
      <c r="C59" s="92">
        <v>0</v>
      </c>
      <c r="D59" s="92" t="s">
        <v>1744</v>
      </c>
      <c r="E59" s="2" t="s">
        <v>1223</v>
      </c>
      <c r="F59" s="94">
        <v>1983</v>
      </c>
      <c r="G59" s="94" t="s">
        <v>1714</v>
      </c>
      <c r="H59" s="92">
        <v>90.7</v>
      </c>
      <c r="I59" s="92">
        <v>-100</v>
      </c>
      <c r="J59" s="92">
        <v>100</v>
      </c>
      <c r="K59" s="92">
        <v>-107</v>
      </c>
      <c r="L59" s="308">
        <v>100</v>
      </c>
      <c r="M59" s="92">
        <v>137</v>
      </c>
      <c r="N59" s="92">
        <v>-143</v>
      </c>
      <c r="O59" s="92">
        <v>-150</v>
      </c>
      <c r="P59" s="308">
        <v>137</v>
      </c>
      <c r="Q59" s="426">
        <v>237</v>
      </c>
      <c r="R59" s="92">
        <v>1</v>
      </c>
      <c r="S59" s="92"/>
      <c r="T59" s="92"/>
    </row>
    <row r="60" spans="1:20" s="73" customFormat="1" ht="12.75">
      <c r="A60" s="92"/>
      <c r="B60" s="93"/>
      <c r="C60" s="92"/>
      <c r="D60" s="92"/>
      <c r="E60" s="2"/>
      <c r="F60" s="94"/>
      <c r="G60" s="94"/>
      <c r="H60" s="92"/>
      <c r="I60" s="92"/>
      <c r="J60" s="92"/>
      <c r="K60" s="92"/>
      <c r="L60" s="308"/>
      <c r="M60" s="92"/>
      <c r="N60" s="92"/>
      <c r="O60" s="92"/>
      <c r="P60" s="308"/>
      <c r="Q60" s="426"/>
      <c r="R60" s="92"/>
      <c r="S60" s="92"/>
      <c r="T60" s="92"/>
    </row>
    <row r="61" spans="1:20" s="73" customFormat="1" ht="12.75">
      <c r="A61" s="92"/>
      <c r="B61" s="93" t="s">
        <v>111</v>
      </c>
      <c r="C61" s="92">
        <v>0</v>
      </c>
      <c r="D61" s="92" t="s">
        <v>1745</v>
      </c>
      <c r="E61" s="2" t="s">
        <v>1216</v>
      </c>
      <c r="F61" s="94">
        <v>1997</v>
      </c>
      <c r="G61" s="94" t="s">
        <v>1197</v>
      </c>
      <c r="H61" s="92">
        <v>100.25</v>
      </c>
      <c r="I61" s="92">
        <v>115</v>
      </c>
      <c r="J61" s="92">
        <v>118</v>
      </c>
      <c r="K61" s="92">
        <v>120</v>
      </c>
      <c r="L61" s="308">
        <v>120</v>
      </c>
      <c r="M61" s="92">
        <v>145</v>
      </c>
      <c r="N61" s="92">
        <v>148</v>
      </c>
      <c r="O61" s="92">
        <v>153</v>
      </c>
      <c r="P61" s="308">
        <v>153</v>
      </c>
      <c r="Q61" s="426">
        <v>273</v>
      </c>
      <c r="R61" s="92">
        <v>1</v>
      </c>
      <c r="S61" s="92"/>
      <c r="T61" s="92"/>
    </row>
    <row r="62" spans="1:20" s="73" customFormat="1" ht="12.75">
      <c r="A62" s="92"/>
      <c r="B62" s="93" t="s">
        <v>111</v>
      </c>
      <c r="C62" s="92">
        <v>0</v>
      </c>
      <c r="D62" s="92" t="s">
        <v>1745</v>
      </c>
      <c r="E62" s="2" t="s">
        <v>1746</v>
      </c>
      <c r="F62" s="94">
        <v>1979</v>
      </c>
      <c r="G62" s="94" t="s">
        <v>960</v>
      </c>
      <c r="H62" s="92">
        <v>102.45</v>
      </c>
      <c r="I62" s="92">
        <v>80</v>
      </c>
      <c r="J62" s="92">
        <v>85</v>
      </c>
      <c r="K62" s="92">
        <v>-90</v>
      </c>
      <c r="L62" s="308">
        <v>85</v>
      </c>
      <c r="M62" s="92">
        <v>105</v>
      </c>
      <c r="N62" s="92">
        <v>-110</v>
      </c>
      <c r="O62" s="92">
        <v>153</v>
      </c>
      <c r="P62" s="308">
        <v>105</v>
      </c>
      <c r="Q62" s="426">
        <v>190</v>
      </c>
      <c r="R62" s="92">
        <v>2</v>
      </c>
      <c r="S62" s="92"/>
      <c r="T62" s="92"/>
    </row>
    <row r="63" spans="1:20" s="73" customFormat="1" ht="12.75">
      <c r="A63" s="299"/>
      <c r="B63" s="300"/>
      <c r="C63" s="92"/>
      <c r="D63" s="92"/>
      <c r="E63" s="2"/>
      <c r="F63" s="94"/>
      <c r="G63" s="94"/>
      <c r="H63" s="92"/>
      <c r="I63" s="92"/>
      <c r="J63" s="92"/>
      <c r="K63" s="92"/>
      <c r="L63" s="308"/>
      <c r="M63" s="92"/>
      <c r="N63" s="92"/>
      <c r="O63" s="92"/>
      <c r="P63" s="308"/>
      <c r="Q63" s="426"/>
      <c r="R63" s="92"/>
      <c r="S63" s="92"/>
      <c r="T63" s="92"/>
    </row>
    <row r="64" spans="1:20" s="73" customFormat="1" ht="12.75">
      <c r="A64" s="92"/>
      <c r="B64" s="93" t="s">
        <v>111</v>
      </c>
      <c r="C64" s="92">
        <v>0</v>
      </c>
      <c r="D64" s="92" t="s">
        <v>5</v>
      </c>
      <c r="E64" s="2" t="s">
        <v>1220</v>
      </c>
      <c r="F64" s="94">
        <v>1996</v>
      </c>
      <c r="G64" s="94" t="s">
        <v>1197</v>
      </c>
      <c r="H64" s="92">
        <v>189.67</v>
      </c>
      <c r="I64" s="92">
        <v>63</v>
      </c>
      <c r="J64" s="92">
        <v>68</v>
      </c>
      <c r="K64" s="92">
        <v>-71</v>
      </c>
      <c r="L64" s="308">
        <v>68</v>
      </c>
      <c r="M64" s="92">
        <v>87</v>
      </c>
      <c r="N64" s="92">
        <v>95</v>
      </c>
      <c r="O64" s="92">
        <v>-100</v>
      </c>
      <c r="P64" s="308">
        <v>95</v>
      </c>
      <c r="Q64" s="426">
        <v>163</v>
      </c>
      <c r="R64" s="92">
        <v>5</v>
      </c>
      <c r="S64" s="92"/>
      <c r="T64" s="92"/>
    </row>
    <row r="65" spans="1:20" s="73" customFormat="1" ht="12.75">
      <c r="A65" s="92"/>
      <c r="B65" s="93" t="s">
        <v>111</v>
      </c>
      <c r="C65" s="92">
        <v>0</v>
      </c>
      <c r="D65" s="92" t="s">
        <v>5</v>
      </c>
      <c r="E65" s="2" t="s">
        <v>412</v>
      </c>
      <c r="F65" s="94">
        <v>2000</v>
      </c>
      <c r="G65" s="94" t="s">
        <v>1197</v>
      </c>
      <c r="H65" s="92">
        <v>109.05</v>
      </c>
      <c r="I65" s="92">
        <v>70</v>
      </c>
      <c r="J65" s="92">
        <v>75</v>
      </c>
      <c r="K65" s="92">
        <v>77</v>
      </c>
      <c r="L65" s="308">
        <v>77</v>
      </c>
      <c r="M65" s="92">
        <v>100</v>
      </c>
      <c r="N65" s="92">
        <v>105</v>
      </c>
      <c r="O65" s="92">
        <v>-112</v>
      </c>
      <c r="P65" s="308">
        <v>105</v>
      </c>
      <c r="Q65" s="426">
        <v>182</v>
      </c>
      <c r="R65" s="92">
        <v>4</v>
      </c>
      <c r="S65" s="92"/>
      <c r="T65" s="92"/>
    </row>
    <row r="66" spans="1:20" s="73" customFormat="1" ht="12.75">
      <c r="A66" s="92"/>
      <c r="B66" s="93" t="s">
        <v>111</v>
      </c>
      <c r="C66" s="92">
        <v>0</v>
      </c>
      <c r="D66" s="92" t="s">
        <v>5</v>
      </c>
      <c r="E66" s="2" t="s">
        <v>1747</v>
      </c>
      <c r="F66" s="94">
        <v>1998</v>
      </c>
      <c r="G66" s="94" t="s">
        <v>1722</v>
      </c>
      <c r="H66" s="92">
        <v>112.6</v>
      </c>
      <c r="I66" s="92">
        <v>80</v>
      </c>
      <c r="J66" s="92">
        <v>-85</v>
      </c>
      <c r="K66" s="92">
        <v>-85</v>
      </c>
      <c r="L66" s="308">
        <v>80</v>
      </c>
      <c r="M66" s="92">
        <v>115</v>
      </c>
      <c r="N66" s="92">
        <v>120</v>
      </c>
      <c r="O66" s="92">
        <v>122</v>
      </c>
      <c r="P66" s="308">
        <v>122</v>
      </c>
      <c r="Q66" s="426">
        <v>202</v>
      </c>
      <c r="R66" s="92">
        <v>2</v>
      </c>
      <c r="S66" s="92"/>
      <c r="T66" s="92"/>
    </row>
    <row r="67" spans="1:20" s="73" customFormat="1" ht="12.75">
      <c r="A67" s="92"/>
      <c r="B67" s="93" t="s">
        <v>111</v>
      </c>
      <c r="C67" s="92">
        <v>0</v>
      </c>
      <c r="D67" s="92" t="s">
        <v>5</v>
      </c>
      <c r="E67" s="2" t="s">
        <v>1748</v>
      </c>
      <c r="F67" s="94">
        <v>1997</v>
      </c>
      <c r="G67" s="94" t="s">
        <v>1714</v>
      </c>
      <c r="H67" s="92">
        <v>120.4</v>
      </c>
      <c r="I67" s="92">
        <v>71</v>
      </c>
      <c r="J67" s="92">
        <v>75</v>
      </c>
      <c r="K67" s="92">
        <v>78</v>
      </c>
      <c r="L67" s="308">
        <v>78</v>
      </c>
      <c r="M67" s="92">
        <v>101</v>
      </c>
      <c r="N67" s="92">
        <v>106</v>
      </c>
      <c r="O67" s="92">
        <v>-115</v>
      </c>
      <c r="P67" s="308">
        <v>106</v>
      </c>
      <c r="Q67" s="426">
        <v>184</v>
      </c>
      <c r="R67" s="92">
        <v>3</v>
      </c>
      <c r="S67" s="92"/>
      <c r="T67" s="92"/>
    </row>
    <row r="68" spans="1:20" s="73" customFormat="1" ht="12.75">
      <c r="A68" s="92"/>
      <c r="B68" s="93" t="s">
        <v>111</v>
      </c>
      <c r="C68" s="92">
        <v>0</v>
      </c>
      <c r="D68" s="92" t="s">
        <v>5</v>
      </c>
      <c r="E68" s="2" t="s">
        <v>1700</v>
      </c>
      <c r="F68" s="94">
        <v>1978</v>
      </c>
      <c r="G68" s="94" t="s">
        <v>960</v>
      </c>
      <c r="H68" s="92">
        <v>171</v>
      </c>
      <c r="I68" s="92">
        <v>90</v>
      </c>
      <c r="J68" s="92">
        <v>96</v>
      </c>
      <c r="K68" s="92">
        <v>-100</v>
      </c>
      <c r="L68" s="308">
        <v>96</v>
      </c>
      <c r="M68" s="92">
        <v>121</v>
      </c>
      <c r="N68" s="92">
        <v>-127</v>
      </c>
      <c r="O68" s="92">
        <v>-128</v>
      </c>
      <c r="P68" s="308">
        <v>121</v>
      </c>
      <c r="Q68" s="426">
        <v>217</v>
      </c>
      <c r="R68" s="92">
        <v>1</v>
      </c>
      <c r="S68" s="92"/>
      <c r="T68" s="92"/>
    </row>
    <row r="69" spans="1:20" s="73" customFormat="1" ht="12.75">
      <c r="A69" s="92"/>
      <c r="B69" s="93"/>
      <c r="C69" s="92"/>
      <c r="D69" s="92"/>
      <c r="E69" s="2"/>
      <c r="F69" s="94"/>
      <c r="G69" s="94"/>
      <c r="H69" s="92"/>
      <c r="I69" s="92"/>
      <c r="J69" s="92"/>
      <c r="K69" s="92"/>
      <c r="L69" s="308"/>
      <c r="M69" s="92"/>
      <c r="N69" s="92"/>
      <c r="O69" s="92"/>
      <c r="P69" s="308"/>
      <c r="Q69" s="426"/>
      <c r="R69" s="92"/>
      <c r="S69" s="92"/>
      <c r="T69" s="92"/>
    </row>
    <row r="70" spans="1:20" s="73" customFormat="1" ht="12.75">
      <c r="A70" s="92"/>
      <c r="B70" s="93"/>
      <c r="C70" s="92"/>
      <c r="D70" s="93"/>
      <c r="E70" s="92"/>
      <c r="F70" s="92"/>
      <c r="G70" s="92"/>
      <c r="H70" s="92"/>
      <c r="I70" s="92"/>
      <c r="J70" s="92"/>
      <c r="K70" s="92"/>
      <c r="L70" s="308"/>
      <c r="M70" s="92"/>
      <c r="N70" s="92"/>
      <c r="O70" s="92"/>
      <c r="P70" s="308"/>
      <c r="Q70" s="426"/>
      <c r="R70" s="92"/>
      <c r="S70" s="92"/>
      <c r="T70" s="92"/>
    </row>
    <row r="71" spans="1:20" s="73" customFormat="1" ht="15.75">
      <c r="A71" s="72"/>
      <c r="B71" s="72"/>
      <c r="C71" s="97"/>
      <c r="D71" s="537"/>
      <c r="E71" s="538"/>
      <c r="F71" s="538"/>
      <c r="G71" s="538"/>
      <c r="H71" s="538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</row>
    <row r="72" spans="1:20" s="73" customFormat="1" ht="12.75"/>
    <row r="73" spans="1:20" s="73" customFormat="1" ht="12.75"/>
    <row r="74" spans="1:20" s="73" customFormat="1" ht="12.75"/>
    <row r="75" spans="1:20" s="73" customFormat="1" ht="12.75"/>
    <row r="76" spans="1:20" s="73" customFormat="1" ht="12.75">
      <c r="C76" s="73" t="s">
        <v>1749</v>
      </c>
    </row>
    <row r="77" spans="1:20" s="73" customFormat="1" ht="12.75">
      <c r="C77" s="73" t="s">
        <v>1750</v>
      </c>
    </row>
    <row r="78" spans="1:20" s="73" customFormat="1" ht="12.75">
      <c r="C78" s="73" t="s">
        <v>1751</v>
      </c>
    </row>
    <row r="79" spans="1:20" s="73" customFormat="1" ht="12.75">
      <c r="C79" s="73" t="s">
        <v>1752</v>
      </c>
    </row>
    <row r="80" spans="1:20" s="73" customFormat="1" ht="12.75">
      <c r="C80" s="73" t="s">
        <v>1753</v>
      </c>
    </row>
    <row r="81" spans="3:3" s="73" customFormat="1" ht="12.75">
      <c r="C81" s="73" t="s">
        <v>1754</v>
      </c>
    </row>
    <row r="82" spans="3:3" s="73" customFormat="1" ht="12.75">
      <c r="C82" s="73" t="s">
        <v>1755</v>
      </c>
    </row>
    <row r="83" spans="3:3" s="73" customFormat="1" ht="12.75"/>
    <row r="84" spans="3:3" s="73" customFormat="1" ht="12.75"/>
    <row r="85" spans="3:3" s="73" customFormat="1" ht="12.75"/>
    <row r="86" spans="3:3" s="73" customFormat="1" ht="12.75"/>
    <row r="87" spans="3:3" s="73" customFormat="1" ht="12.75"/>
    <row r="88" spans="3:3" s="73" customFormat="1" ht="12.75"/>
    <row r="89" spans="3:3" s="73" customFormat="1" ht="12.75"/>
    <row r="90" spans="3:3" s="73" customFormat="1" ht="12.75"/>
    <row r="91" spans="3:3" s="73" customFormat="1" ht="12.75"/>
    <row r="92" spans="3:3" s="73" customFormat="1" ht="12.75"/>
    <row r="93" spans="3:3" s="73" customFormat="1" ht="12.75"/>
    <row r="94" spans="3:3" s="73" customFormat="1" ht="12.75"/>
    <row r="95" spans="3:3" s="73" customFormat="1" ht="12.75"/>
    <row r="96" spans="3:3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="66" customFormat="1"/>
    <row r="546" s="66" customFormat="1"/>
    <row r="547" s="66" customFormat="1"/>
    <row r="548" s="66" customFormat="1"/>
    <row r="549" s="66" customFormat="1"/>
    <row r="550" s="66" customFormat="1"/>
    <row r="551" s="66" customFormat="1"/>
    <row r="552" s="66" customFormat="1"/>
    <row r="553" s="66" customFormat="1"/>
  </sheetData>
  <mergeCells count="12">
    <mergeCell ref="D39:H39"/>
    <mergeCell ref="O39:T39"/>
    <mergeCell ref="D11:I11"/>
    <mergeCell ref="F7:M7"/>
    <mergeCell ref="H12:I12"/>
    <mergeCell ref="I14:K14"/>
    <mergeCell ref="D38:H38"/>
    <mergeCell ref="D40:H40"/>
    <mergeCell ref="O40:T40"/>
    <mergeCell ref="I47:K47"/>
    <mergeCell ref="M47:O47"/>
    <mergeCell ref="D71:H71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6"/>
  <sheetViews>
    <sheetView workbookViewId="0">
      <selection activeCell="D11" sqref="D11:I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5.42578125" style="62" customWidth="1"/>
    <col min="5" max="5" width="20.140625" style="62" customWidth="1"/>
    <col min="6" max="6" width="6.42578125" style="62" customWidth="1"/>
    <col min="7" max="7" width="6.28515625" style="62" customWidth="1"/>
    <col min="8" max="8" width="5.7109375" style="62" customWidth="1"/>
    <col min="9" max="9" width="5.28515625" style="62" customWidth="1"/>
    <col min="10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1756</v>
      </c>
      <c r="E11" s="505"/>
      <c r="F11" s="505"/>
      <c r="G11" s="505"/>
      <c r="H11" s="505"/>
      <c r="I11" s="505"/>
      <c r="J11" s="74"/>
      <c r="K11" s="74"/>
      <c r="L11" s="75" t="s">
        <v>0</v>
      </c>
      <c r="M11" s="78" t="s">
        <v>98</v>
      </c>
      <c r="N11" s="78"/>
      <c r="O11" s="77" t="s">
        <v>1757</v>
      </c>
      <c r="P11" s="77"/>
      <c r="Q11" s="77"/>
      <c r="R11" s="77"/>
      <c r="S11" s="77"/>
      <c r="T11" s="74"/>
    </row>
    <row r="12" spans="1:29" s="73" customFormat="1" ht="17.25" customHeight="1">
      <c r="C12" s="79" t="s">
        <v>56</v>
      </c>
      <c r="D12" s="80"/>
      <c r="E12" s="81">
        <v>42259</v>
      </c>
      <c r="F12" s="82" t="s">
        <v>53</v>
      </c>
      <c r="G12" s="82"/>
      <c r="H12" s="508"/>
      <c r="I12" s="508"/>
      <c r="J12" s="78"/>
      <c r="K12" s="74"/>
      <c r="L12" s="75" t="s">
        <v>54</v>
      </c>
      <c r="M12" s="77"/>
      <c r="N12" s="77"/>
      <c r="O12" s="77" t="s">
        <v>1758</v>
      </c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422"/>
      <c r="C14" s="422"/>
      <c r="D14" s="422" t="s">
        <v>246</v>
      </c>
      <c r="E14" s="83" t="s">
        <v>13</v>
      </c>
      <c r="F14" s="422" t="s">
        <v>247</v>
      </c>
      <c r="G14" s="422"/>
      <c r="H14" s="422" t="s">
        <v>248</v>
      </c>
      <c r="I14" s="519" t="s">
        <v>249</v>
      </c>
      <c r="J14" s="520"/>
      <c r="K14" s="521"/>
      <c r="L14" s="423" t="s">
        <v>250</v>
      </c>
      <c r="M14" s="87"/>
      <c r="N14" s="87" t="s">
        <v>251</v>
      </c>
      <c r="O14" s="87"/>
      <c r="P14" s="422" t="s">
        <v>250</v>
      </c>
      <c r="Q14" s="422"/>
      <c r="R14" s="422"/>
      <c r="S14" s="422"/>
      <c r="T14" s="422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12.75">
      <c r="A16" s="299"/>
      <c r="B16" s="300" t="s">
        <v>259</v>
      </c>
      <c r="C16" s="299" t="s">
        <v>131</v>
      </c>
      <c r="D16" s="299">
        <v>48</v>
      </c>
      <c r="E16" s="4" t="s">
        <v>1759</v>
      </c>
      <c r="F16" s="302">
        <v>2000</v>
      </c>
      <c r="G16" s="302" t="s">
        <v>940</v>
      </c>
      <c r="H16" s="299">
        <v>45.7</v>
      </c>
      <c r="I16" s="299">
        <v>-35</v>
      </c>
      <c r="J16" s="299">
        <v>35</v>
      </c>
      <c r="K16" s="299">
        <v>37</v>
      </c>
      <c r="L16" s="299">
        <v>37</v>
      </c>
      <c r="M16" s="299">
        <v>48</v>
      </c>
      <c r="N16" s="299">
        <v>50</v>
      </c>
      <c r="O16" s="299">
        <v>-52</v>
      </c>
      <c r="P16" s="299">
        <v>50</v>
      </c>
      <c r="Q16" s="299">
        <f>L16+P16</f>
        <v>87</v>
      </c>
      <c r="R16" s="299"/>
      <c r="S16" s="299"/>
      <c r="T16" s="29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2.75">
      <c r="B17" s="93" t="s">
        <v>259</v>
      </c>
      <c r="C17" s="92" t="s">
        <v>131</v>
      </c>
      <c r="D17" s="92">
        <v>48</v>
      </c>
      <c r="E17" s="2" t="s">
        <v>1760</v>
      </c>
      <c r="F17" s="94">
        <v>2001</v>
      </c>
      <c r="G17" s="94" t="s">
        <v>940</v>
      </c>
      <c r="H17" s="92">
        <v>47.3</v>
      </c>
      <c r="I17" s="92">
        <v>27</v>
      </c>
      <c r="J17" s="92">
        <v>29</v>
      </c>
      <c r="K17" s="92">
        <v>31</v>
      </c>
      <c r="L17" s="92">
        <v>31</v>
      </c>
      <c r="M17" s="92">
        <v>43</v>
      </c>
      <c r="N17" s="92">
        <v>45</v>
      </c>
      <c r="O17" s="92">
        <v>47</v>
      </c>
      <c r="P17" s="92">
        <v>47</v>
      </c>
      <c r="Q17" s="299">
        <f>L17+P17</f>
        <v>78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2.75">
      <c r="B18" s="93" t="s">
        <v>259</v>
      </c>
      <c r="C18" s="92" t="s">
        <v>1761</v>
      </c>
      <c r="D18" s="92">
        <v>58</v>
      </c>
      <c r="E18" s="2" t="s">
        <v>1762</v>
      </c>
      <c r="F18" s="94">
        <v>1988</v>
      </c>
      <c r="G18" s="94" t="s">
        <v>1763</v>
      </c>
      <c r="H18" s="92">
        <v>56.7</v>
      </c>
      <c r="I18" s="92">
        <v>63</v>
      </c>
      <c r="J18" s="92">
        <v>68</v>
      </c>
      <c r="K18" s="92">
        <v>73</v>
      </c>
      <c r="L18" s="92">
        <v>73</v>
      </c>
      <c r="M18" s="92">
        <v>84</v>
      </c>
      <c r="N18" s="92">
        <v>91</v>
      </c>
      <c r="O18" s="92">
        <v>-93</v>
      </c>
      <c r="P18" s="92">
        <v>91</v>
      </c>
      <c r="Q18" s="299">
        <f>L18+P18</f>
        <v>164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2.75">
      <c r="B19" s="93" t="s">
        <v>259</v>
      </c>
      <c r="C19" s="92" t="s">
        <v>1761</v>
      </c>
      <c r="D19" s="92">
        <v>75</v>
      </c>
      <c r="E19" s="2" t="s">
        <v>1764</v>
      </c>
      <c r="F19" s="94">
        <v>1992</v>
      </c>
      <c r="G19" s="94" t="s">
        <v>940</v>
      </c>
      <c r="H19" s="92">
        <v>71.8</v>
      </c>
      <c r="I19" s="92">
        <v>70</v>
      </c>
      <c r="J19" s="92">
        <v>-74</v>
      </c>
      <c r="K19" s="92">
        <v>-74</v>
      </c>
      <c r="L19" s="92">
        <v>70</v>
      </c>
      <c r="M19" s="92">
        <v>-90</v>
      </c>
      <c r="N19" s="92">
        <v>91</v>
      </c>
      <c r="O19" s="92">
        <v>-96</v>
      </c>
      <c r="P19" s="92">
        <v>91</v>
      </c>
      <c r="Q19" s="299">
        <f>L19+P19</f>
        <v>161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2.75">
      <c r="B20" s="93" t="s">
        <v>259</v>
      </c>
      <c r="C20" s="92" t="s">
        <v>1761</v>
      </c>
      <c r="D20" s="92">
        <v>75</v>
      </c>
      <c r="E20" s="2" t="s">
        <v>1765</v>
      </c>
      <c r="F20" s="94">
        <v>1982</v>
      </c>
      <c r="G20" s="94" t="s">
        <v>1763</v>
      </c>
      <c r="H20" s="92">
        <v>74.099999999999994</v>
      </c>
      <c r="I20" s="92">
        <v>32</v>
      </c>
      <c r="J20" s="92">
        <v>37</v>
      </c>
      <c r="K20" s="92">
        <v>-42</v>
      </c>
      <c r="L20" s="92">
        <v>37</v>
      </c>
      <c r="M20" s="92">
        <v>40</v>
      </c>
      <c r="N20" s="92">
        <v>45</v>
      </c>
      <c r="O20" s="92">
        <v>50</v>
      </c>
      <c r="P20" s="92">
        <v>50</v>
      </c>
      <c r="Q20" s="299">
        <f>L20+P20</f>
        <v>87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2.75">
      <c r="B21" s="93"/>
      <c r="E21" s="2"/>
      <c r="F21" s="94"/>
      <c r="G21" s="94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2.75">
      <c r="B22" s="93" t="s">
        <v>111</v>
      </c>
      <c r="C22" s="92" t="s">
        <v>131</v>
      </c>
      <c r="D22" s="92">
        <v>56</v>
      </c>
      <c r="E22" s="2" t="s">
        <v>355</v>
      </c>
      <c r="F22" s="94">
        <v>2005</v>
      </c>
      <c r="G22" s="94" t="s">
        <v>940</v>
      </c>
      <c r="H22" s="92">
        <v>28.5</v>
      </c>
      <c r="I22" s="92">
        <v>17</v>
      </c>
      <c r="J22" s="92">
        <v>18</v>
      </c>
      <c r="K22" s="92">
        <v>-19</v>
      </c>
      <c r="L22" s="92">
        <v>18</v>
      </c>
      <c r="M22" s="92">
        <v>22</v>
      </c>
      <c r="N22" s="92">
        <v>25</v>
      </c>
      <c r="O22" s="92">
        <v>-27</v>
      </c>
      <c r="P22" s="92">
        <v>25</v>
      </c>
      <c r="Q22" s="92">
        <f>P22+L22</f>
        <v>43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12.75">
      <c r="B23" s="93" t="s">
        <v>111</v>
      </c>
      <c r="C23" s="92" t="s">
        <v>131</v>
      </c>
      <c r="D23" s="92">
        <v>56</v>
      </c>
      <c r="E23" s="2" t="s">
        <v>356</v>
      </c>
      <c r="F23" s="94">
        <v>2006</v>
      </c>
      <c r="G23" s="94" t="s">
        <v>940</v>
      </c>
      <c r="H23" s="92">
        <v>36.1</v>
      </c>
      <c r="I23" s="92">
        <v>11</v>
      </c>
      <c r="J23" s="92">
        <v>12</v>
      </c>
      <c r="K23" s="92">
        <v>-13</v>
      </c>
      <c r="L23" s="92">
        <v>12</v>
      </c>
      <c r="M23" s="92">
        <v>16</v>
      </c>
      <c r="N23" s="92">
        <v>-17</v>
      </c>
      <c r="O23" s="92">
        <v>17</v>
      </c>
      <c r="P23" s="92">
        <v>17</v>
      </c>
      <c r="Q23" s="92">
        <f t="shared" ref="Q23:Q37" si="0">P23+L23</f>
        <v>29</v>
      </c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12.75">
      <c r="B24" s="93" t="s">
        <v>111</v>
      </c>
      <c r="C24" s="92" t="s">
        <v>131</v>
      </c>
      <c r="D24" s="92">
        <v>56</v>
      </c>
      <c r="E24" s="2" t="s">
        <v>353</v>
      </c>
      <c r="F24" s="94">
        <v>2005</v>
      </c>
      <c r="G24" s="94" t="s">
        <v>940</v>
      </c>
      <c r="H24" s="92">
        <v>37.799999999999997</v>
      </c>
      <c r="I24" s="92">
        <v>13</v>
      </c>
      <c r="J24" s="92">
        <v>14</v>
      </c>
      <c r="K24" s="92">
        <v>15</v>
      </c>
      <c r="L24" s="92">
        <v>15</v>
      </c>
      <c r="M24" s="92">
        <v>18</v>
      </c>
      <c r="N24" s="92">
        <v>20</v>
      </c>
      <c r="O24" s="92">
        <v>-22</v>
      </c>
      <c r="P24" s="92">
        <v>20</v>
      </c>
      <c r="Q24" s="92">
        <f t="shared" si="0"/>
        <v>35</v>
      </c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2.75">
      <c r="B25" s="93" t="s">
        <v>111</v>
      </c>
      <c r="C25" s="92" t="s">
        <v>131</v>
      </c>
      <c r="D25" s="92">
        <v>56</v>
      </c>
      <c r="E25" s="2" t="s">
        <v>1766</v>
      </c>
      <c r="F25" s="94">
        <v>2003</v>
      </c>
      <c r="G25" s="94" t="s">
        <v>940</v>
      </c>
      <c r="H25" s="92">
        <v>43.4</v>
      </c>
      <c r="I25" s="92">
        <v>21</v>
      </c>
      <c r="J25" s="92">
        <v>23</v>
      </c>
      <c r="K25" s="92">
        <v>24</v>
      </c>
      <c r="L25" s="92">
        <v>24</v>
      </c>
      <c r="M25" s="92">
        <v>26</v>
      </c>
      <c r="N25" s="92">
        <v>28</v>
      </c>
      <c r="O25" s="92">
        <v>30</v>
      </c>
      <c r="P25" s="92">
        <v>30</v>
      </c>
      <c r="Q25" s="92">
        <f t="shared" si="0"/>
        <v>54</v>
      </c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2.75">
      <c r="B26" s="93" t="s">
        <v>111</v>
      </c>
      <c r="C26" s="92" t="s">
        <v>131</v>
      </c>
      <c r="D26" s="92">
        <v>56</v>
      </c>
      <c r="E26" s="2" t="s">
        <v>357</v>
      </c>
      <c r="F26" s="94">
        <v>2002</v>
      </c>
      <c r="G26" s="94" t="s">
        <v>940</v>
      </c>
      <c r="H26" s="92">
        <v>51.2</v>
      </c>
      <c r="I26" s="92">
        <v>24</v>
      </c>
      <c r="J26" s="92">
        <v>26</v>
      </c>
      <c r="K26" s="92">
        <v>27</v>
      </c>
      <c r="L26" s="92">
        <v>27</v>
      </c>
      <c r="M26" s="92">
        <v>33</v>
      </c>
      <c r="N26" s="92">
        <v>35</v>
      </c>
      <c r="O26" s="92">
        <v>36</v>
      </c>
      <c r="P26" s="92">
        <v>36</v>
      </c>
      <c r="Q26" s="92">
        <f t="shared" si="0"/>
        <v>63</v>
      </c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2.75">
      <c r="B27" s="93" t="s">
        <v>111</v>
      </c>
      <c r="C27" s="92" t="s">
        <v>1767</v>
      </c>
      <c r="D27" s="92">
        <v>62</v>
      </c>
      <c r="E27" s="2" t="s">
        <v>1768</v>
      </c>
      <c r="F27" s="94">
        <v>1996</v>
      </c>
      <c r="G27" s="94" t="s">
        <v>928</v>
      </c>
      <c r="H27" s="92">
        <v>61.7</v>
      </c>
      <c r="I27" s="92">
        <v>90</v>
      </c>
      <c r="J27" s="92">
        <v>94</v>
      </c>
      <c r="K27" s="92">
        <v>-97</v>
      </c>
      <c r="L27" s="92">
        <v>94</v>
      </c>
      <c r="M27" s="92">
        <v>105</v>
      </c>
      <c r="N27" s="92">
        <v>-110</v>
      </c>
      <c r="O27" s="92">
        <v>110</v>
      </c>
      <c r="P27" s="92">
        <v>110</v>
      </c>
      <c r="Q27" s="92">
        <f t="shared" si="0"/>
        <v>204</v>
      </c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2.75">
      <c r="B28" s="93" t="s">
        <v>111</v>
      </c>
      <c r="C28" s="92" t="s">
        <v>1767</v>
      </c>
      <c r="D28" s="92">
        <v>69</v>
      </c>
      <c r="E28" s="2" t="s">
        <v>962</v>
      </c>
      <c r="F28" s="94">
        <v>1996</v>
      </c>
      <c r="G28" s="94" t="s">
        <v>928</v>
      </c>
      <c r="H28" s="92">
        <v>67.8</v>
      </c>
      <c r="I28" s="92">
        <v>87</v>
      </c>
      <c r="J28" s="92">
        <v>91</v>
      </c>
      <c r="K28" s="92">
        <v>-95</v>
      </c>
      <c r="L28" s="92">
        <v>91</v>
      </c>
      <c r="M28" s="92">
        <v>112</v>
      </c>
      <c r="N28" s="92">
        <v>116</v>
      </c>
      <c r="O28" s="92">
        <v>-120</v>
      </c>
      <c r="P28" s="92">
        <v>116</v>
      </c>
      <c r="Q28" s="92">
        <f t="shared" si="0"/>
        <v>207</v>
      </c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73" customFormat="1" ht="12.75">
      <c r="A29" s="92"/>
      <c r="B29" s="93" t="s">
        <v>111</v>
      </c>
      <c r="C29" s="92" t="s">
        <v>1767</v>
      </c>
      <c r="D29" s="92">
        <v>77</v>
      </c>
      <c r="E29" s="2" t="s">
        <v>1769</v>
      </c>
      <c r="F29" s="94">
        <v>1995</v>
      </c>
      <c r="G29" s="94" t="s">
        <v>928</v>
      </c>
      <c r="H29" s="92">
        <v>72.2</v>
      </c>
      <c r="I29" s="92">
        <v>-110</v>
      </c>
      <c r="J29" s="92">
        <v>110</v>
      </c>
      <c r="K29" s="92">
        <v>115</v>
      </c>
      <c r="L29" s="92">
        <v>115</v>
      </c>
      <c r="M29" s="92">
        <v>145</v>
      </c>
      <c r="N29" s="92">
        <v>-150</v>
      </c>
      <c r="O29" s="92">
        <v>-150</v>
      </c>
      <c r="P29" s="92">
        <v>145</v>
      </c>
      <c r="Q29" s="92">
        <f t="shared" si="0"/>
        <v>260</v>
      </c>
      <c r="R29" s="92"/>
      <c r="S29" s="92"/>
      <c r="T29" s="92"/>
    </row>
    <row r="30" spans="1:29" s="299" customFormat="1" ht="12.75">
      <c r="B30" s="93" t="s">
        <v>111</v>
      </c>
      <c r="C30" s="92" t="s">
        <v>1761</v>
      </c>
      <c r="D30" s="92">
        <v>77</v>
      </c>
      <c r="E30" s="2" t="s">
        <v>1770</v>
      </c>
      <c r="F30" s="94">
        <v>1991</v>
      </c>
      <c r="G30" s="94" t="s">
        <v>940</v>
      </c>
      <c r="H30" s="92">
        <v>74.099999999999994</v>
      </c>
      <c r="I30" s="92">
        <v>90</v>
      </c>
      <c r="J30" s="92">
        <v>95</v>
      </c>
      <c r="K30" s="92">
        <v>100</v>
      </c>
      <c r="L30" s="92">
        <v>100</v>
      </c>
      <c r="M30" s="92">
        <v>122</v>
      </c>
      <c r="N30" s="92">
        <v>127</v>
      </c>
      <c r="O30" s="92">
        <v>132</v>
      </c>
      <c r="P30" s="92">
        <v>132</v>
      </c>
      <c r="Q30" s="92">
        <f t="shared" si="0"/>
        <v>232</v>
      </c>
      <c r="R30" s="92"/>
      <c r="S30" s="92"/>
      <c r="T30" s="92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12.75">
      <c r="B31" s="93" t="s">
        <v>111</v>
      </c>
      <c r="C31" s="92" t="s">
        <v>1761</v>
      </c>
      <c r="D31" s="92">
        <v>85</v>
      </c>
      <c r="E31" s="2" t="s">
        <v>1139</v>
      </c>
      <c r="F31" s="94">
        <v>1992</v>
      </c>
      <c r="G31" s="94" t="s">
        <v>1763</v>
      </c>
      <c r="H31" s="92">
        <v>82.7</v>
      </c>
      <c r="I31" s="92">
        <v>113</v>
      </c>
      <c r="J31" s="92">
        <v>119</v>
      </c>
      <c r="K31" s="92">
        <v>125</v>
      </c>
      <c r="L31" s="92">
        <v>125</v>
      </c>
      <c r="M31" s="92">
        <v>136</v>
      </c>
      <c r="N31" s="92">
        <v>141</v>
      </c>
      <c r="O31" s="92">
        <v>-145</v>
      </c>
      <c r="P31" s="92">
        <v>141</v>
      </c>
      <c r="Q31" s="92">
        <f t="shared" si="0"/>
        <v>266</v>
      </c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2.75">
      <c r="B32" s="93" t="s">
        <v>111</v>
      </c>
      <c r="C32" s="92" t="s">
        <v>1761</v>
      </c>
      <c r="D32" s="92">
        <v>85</v>
      </c>
      <c r="E32" s="2" t="s">
        <v>1215</v>
      </c>
      <c r="F32" s="94">
        <v>1994</v>
      </c>
      <c r="G32" s="94" t="s">
        <v>928</v>
      </c>
      <c r="H32" s="92">
        <v>84.7</v>
      </c>
      <c r="I32" s="92">
        <v>-98</v>
      </c>
      <c r="J32" s="92">
        <v>98</v>
      </c>
      <c r="K32" s="92">
        <v>103</v>
      </c>
      <c r="L32" s="92">
        <v>103</v>
      </c>
      <c r="M32" s="92">
        <v>138</v>
      </c>
      <c r="N32" s="92">
        <v>-144</v>
      </c>
      <c r="O32" s="92">
        <v>144</v>
      </c>
      <c r="P32" s="92">
        <v>144</v>
      </c>
      <c r="Q32" s="92">
        <f t="shared" si="0"/>
        <v>247</v>
      </c>
      <c r="U32" s="73"/>
      <c r="V32" s="73"/>
      <c r="W32" s="73"/>
      <c r="X32" s="73"/>
      <c r="Y32" s="73"/>
      <c r="Z32" s="73"/>
      <c r="AA32" s="73"/>
      <c r="AB32" s="73"/>
      <c r="AC32" s="73"/>
    </row>
    <row r="33" spans="2:29" s="92" customFormat="1" ht="12.75">
      <c r="B33" s="93" t="s">
        <v>111</v>
      </c>
      <c r="C33" s="92" t="s">
        <v>1761</v>
      </c>
      <c r="D33" s="92">
        <v>85</v>
      </c>
      <c r="E33" s="2" t="s">
        <v>1771</v>
      </c>
      <c r="F33" s="94">
        <v>1993</v>
      </c>
      <c r="G33" s="94" t="s">
        <v>940</v>
      </c>
      <c r="H33" s="92">
        <v>84</v>
      </c>
      <c r="I33" s="92">
        <v>92</v>
      </c>
      <c r="J33" s="92">
        <v>-96</v>
      </c>
      <c r="K33" s="92">
        <v>-98</v>
      </c>
      <c r="L33" s="92">
        <v>92</v>
      </c>
      <c r="M33" s="92">
        <v>111</v>
      </c>
      <c r="N33" s="92">
        <v>116</v>
      </c>
      <c r="O33" s="92">
        <v>-121</v>
      </c>
      <c r="P33" s="92">
        <v>116</v>
      </c>
      <c r="Q33" s="92">
        <f t="shared" si="0"/>
        <v>208</v>
      </c>
      <c r="U33" s="73"/>
      <c r="V33" s="73"/>
      <c r="W33" s="73"/>
      <c r="X33" s="73"/>
      <c r="Y33" s="73"/>
      <c r="Z33" s="73"/>
      <c r="AA33" s="73"/>
      <c r="AB33" s="73"/>
      <c r="AC33" s="73"/>
    </row>
    <row r="34" spans="2:29" s="92" customFormat="1" ht="12.75">
      <c r="B34" s="93" t="s">
        <v>111</v>
      </c>
      <c r="C34" s="92" t="s">
        <v>1761</v>
      </c>
      <c r="D34" s="92">
        <v>94</v>
      </c>
      <c r="E34" s="2" t="s">
        <v>1772</v>
      </c>
      <c r="F34" s="94">
        <v>1986</v>
      </c>
      <c r="G34" s="94" t="s">
        <v>1773</v>
      </c>
      <c r="H34" s="92">
        <v>91.4</v>
      </c>
      <c r="I34" s="92">
        <v>105</v>
      </c>
      <c r="J34" s="92">
        <v>110</v>
      </c>
      <c r="K34" s="92">
        <v>116</v>
      </c>
      <c r="L34" s="92">
        <v>116</v>
      </c>
      <c r="M34" s="92">
        <v>140</v>
      </c>
      <c r="N34" s="92">
        <v>146</v>
      </c>
      <c r="O34" s="92">
        <v>-151</v>
      </c>
      <c r="P34" s="92">
        <v>146</v>
      </c>
      <c r="Q34" s="92">
        <f t="shared" si="0"/>
        <v>262</v>
      </c>
      <c r="U34" s="73"/>
      <c r="V34" s="73"/>
      <c r="W34" s="73"/>
      <c r="X34" s="73"/>
      <c r="Y34" s="73"/>
      <c r="Z34" s="73"/>
      <c r="AA34" s="73"/>
      <c r="AB34" s="73"/>
      <c r="AC34" s="73"/>
    </row>
    <row r="35" spans="2:29" s="92" customFormat="1" ht="12.75">
      <c r="B35" s="93" t="s">
        <v>111</v>
      </c>
      <c r="C35" s="92" t="s">
        <v>1767</v>
      </c>
      <c r="D35" s="92">
        <v>94</v>
      </c>
      <c r="E35" s="2" t="s">
        <v>1774</v>
      </c>
      <c r="F35" s="94">
        <v>1995</v>
      </c>
      <c r="G35" s="94" t="s">
        <v>928</v>
      </c>
      <c r="H35" s="92">
        <v>93.8</v>
      </c>
      <c r="I35" s="92">
        <v>100</v>
      </c>
      <c r="J35" s="92">
        <v>105</v>
      </c>
      <c r="K35" s="92">
        <v>-110</v>
      </c>
      <c r="L35" s="92">
        <v>105</v>
      </c>
      <c r="M35" s="92">
        <v>145</v>
      </c>
      <c r="N35" s="92">
        <v>-155</v>
      </c>
      <c r="O35" s="92" t="s">
        <v>1775</v>
      </c>
      <c r="P35" s="92">
        <v>145</v>
      </c>
      <c r="Q35" s="92">
        <f t="shared" si="0"/>
        <v>250</v>
      </c>
      <c r="U35" s="73"/>
      <c r="V35" s="73"/>
      <c r="W35" s="73"/>
      <c r="X35" s="73"/>
      <c r="Y35" s="73"/>
      <c r="Z35" s="73"/>
      <c r="AA35" s="73"/>
      <c r="AB35" s="73"/>
      <c r="AC35" s="73"/>
    </row>
    <row r="36" spans="2:29" s="92" customFormat="1" ht="12.75">
      <c r="B36" s="93" t="s">
        <v>111</v>
      </c>
      <c r="C36" s="92" t="s">
        <v>1761</v>
      </c>
      <c r="D36" s="92">
        <v>105</v>
      </c>
      <c r="E36" s="2" t="s">
        <v>1776</v>
      </c>
      <c r="F36" s="94">
        <v>1992</v>
      </c>
      <c r="G36" s="94" t="s">
        <v>928</v>
      </c>
      <c r="H36" s="92">
        <v>104.6</v>
      </c>
      <c r="I36" s="92">
        <v>110</v>
      </c>
      <c r="J36" s="92">
        <v>115</v>
      </c>
      <c r="K36" s="92">
        <v>120</v>
      </c>
      <c r="L36" s="92">
        <v>120</v>
      </c>
      <c r="M36" s="92">
        <v>140</v>
      </c>
      <c r="N36" s="92">
        <v>-148</v>
      </c>
      <c r="O36" s="92">
        <v>148</v>
      </c>
      <c r="P36" s="92">
        <v>148</v>
      </c>
      <c r="Q36" s="92">
        <f t="shared" si="0"/>
        <v>268</v>
      </c>
      <c r="U36" s="73"/>
      <c r="V36" s="73"/>
      <c r="W36" s="73"/>
      <c r="X36" s="73"/>
      <c r="Y36" s="73"/>
      <c r="Z36" s="73"/>
      <c r="AA36" s="73"/>
      <c r="AB36" s="73"/>
      <c r="AC36" s="73"/>
    </row>
    <row r="37" spans="2:29" s="92" customFormat="1" ht="12.75">
      <c r="B37" s="93" t="s">
        <v>111</v>
      </c>
      <c r="C37" s="92" t="s">
        <v>111</v>
      </c>
      <c r="D37" s="92" t="s">
        <v>5</v>
      </c>
      <c r="E37" s="2" t="s">
        <v>980</v>
      </c>
      <c r="F37" s="94">
        <v>1976</v>
      </c>
      <c r="G37" s="94" t="s">
        <v>940</v>
      </c>
      <c r="H37" s="92">
        <v>130.5</v>
      </c>
      <c r="I37" s="92">
        <v>101</v>
      </c>
      <c r="J37" s="92">
        <v>106</v>
      </c>
      <c r="K37" s="92">
        <v>-110</v>
      </c>
      <c r="L37" s="92">
        <v>106</v>
      </c>
      <c r="M37" s="92">
        <v>-123</v>
      </c>
      <c r="N37" s="92">
        <v>123</v>
      </c>
      <c r="O37" s="92">
        <v>128</v>
      </c>
      <c r="P37" s="92">
        <v>128</v>
      </c>
      <c r="Q37" s="92">
        <f t="shared" si="0"/>
        <v>234</v>
      </c>
      <c r="U37" s="73"/>
      <c r="V37" s="73"/>
      <c r="W37" s="73"/>
      <c r="X37" s="73"/>
      <c r="Y37" s="73"/>
      <c r="Z37" s="73"/>
      <c r="AA37" s="73"/>
      <c r="AB37" s="73"/>
      <c r="AC37" s="73"/>
    </row>
    <row r="38" spans="2:29" s="92" customFormat="1" ht="12.75">
      <c r="B38" s="93" t="s">
        <v>111</v>
      </c>
      <c r="C38" s="92" t="s">
        <v>1767</v>
      </c>
      <c r="D38" s="92" t="s">
        <v>5</v>
      </c>
      <c r="E38" s="2" t="s">
        <v>983</v>
      </c>
      <c r="F38" s="94">
        <v>1997</v>
      </c>
      <c r="G38" s="94" t="s">
        <v>928</v>
      </c>
      <c r="H38" s="92">
        <v>131.1</v>
      </c>
      <c r="I38" s="92">
        <v>-115</v>
      </c>
      <c r="J38" s="92">
        <v>-115</v>
      </c>
      <c r="K38" s="92">
        <v>-115</v>
      </c>
      <c r="L38" s="92" t="s">
        <v>1777</v>
      </c>
      <c r="M38" s="92">
        <v>145</v>
      </c>
      <c r="N38" s="92">
        <v>-155</v>
      </c>
      <c r="O38" s="92">
        <v>-155</v>
      </c>
      <c r="P38" s="92">
        <v>145</v>
      </c>
      <c r="Q38" s="92" t="s">
        <v>1777</v>
      </c>
      <c r="U38" s="73"/>
      <c r="V38" s="73"/>
      <c r="W38" s="73"/>
      <c r="X38" s="73"/>
      <c r="Y38" s="73"/>
      <c r="Z38" s="73"/>
      <c r="AA38" s="73"/>
      <c r="AB38" s="73"/>
      <c r="AC38" s="73"/>
    </row>
    <row r="39" spans="2:29" s="92" customFormat="1" ht="12.75">
      <c r="B39" s="93" t="s">
        <v>111</v>
      </c>
      <c r="C39" s="92" t="s">
        <v>1761</v>
      </c>
      <c r="D39" s="92" t="s">
        <v>5</v>
      </c>
      <c r="E39" s="2" t="s">
        <v>1778</v>
      </c>
      <c r="F39" s="94">
        <v>1991</v>
      </c>
      <c r="G39" s="94" t="s">
        <v>940</v>
      </c>
      <c r="H39" s="92">
        <v>113.4</v>
      </c>
      <c r="I39" s="92">
        <v>98</v>
      </c>
      <c r="J39" s="92">
        <v>102</v>
      </c>
      <c r="K39" s="92">
        <v>106</v>
      </c>
      <c r="L39" s="92">
        <v>106</v>
      </c>
      <c r="M39" s="92">
        <v>-122</v>
      </c>
      <c r="N39" s="92">
        <v>-123</v>
      </c>
      <c r="O39" s="92">
        <v>-123</v>
      </c>
      <c r="P39" s="92" t="s">
        <v>1777</v>
      </c>
      <c r="Q39" s="92" t="s">
        <v>1777</v>
      </c>
      <c r="U39" s="73"/>
      <c r="V39" s="73"/>
      <c r="W39" s="73"/>
      <c r="X39" s="73"/>
      <c r="Y39" s="73"/>
      <c r="Z39" s="73"/>
      <c r="AA39" s="73"/>
      <c r="AB39" s="73"/>
      <c r="AC39" s="73"/>
    </row>
    <row r="40" spans="2:29" s="72" customFormat="1" ht="15" customHeight="1">
      <c r="C40" s="95"/>
      <c r="D40" s="524" t="s">
        <v>1779</v>
      </c>
      <c r="E40" s="524"/>
      <c r="F40" s="524"/>
      <c r="G40" s="524"/>
      <c r="H40" s="524"/>
      <c r="J40" s="97"/>
      <c r="K40" s="97"/>
      <c r="L40" s="97"/>
      <c r="N40" s="95" t="s">
        <v>369</v>
      </c>
      <c r="O40" s="535" t="s">
        <v>981</v>
      </c>
      <c r="P40" s="535"/>
      <c r="Q40" s="535"/>
      <c r="R40" s="535"/>
      <c r="S40" s="535"/>
      <c r="T40" s="535"/>
      <c r="U40" s="73"/>
      <c r="V40" s="73"/>
      <c r="W40" s="73"/>
      <c r="X40" s="73"/>
      <c r="Y40" s="73"/>
      <c r="Z40" s="73"/>
      <c r="AA40" s="73"/>
      <c r="AB40" s="73"/>
      <c r="AC40" s="73"/>
    </row>
    <row r="41" spans="2:29" s="72" customFormat="1" ht="12.75" customHeight="1">
      <c r="D41" s="524" t="s">
        <v>1212</v>
      </c>
      <c r="E41" s="524"/>
      <c r="F41" s="524"/>
      <c r="G41" s="524"/>
      <c r="H41" s="524"/>
      <c r="U41" s="73"/>
      <c r="V41" s="73"/>
      <c r="W41" s="73"/>
      <c r="X41" s="73"/>
      <c r="Y41" s="73"/>
      <c r="Z41" s="73"/>
      <c r="AA41" s="73"/>
      <c r="AB41" s="73"/>
      <c r="AC41" s="73"/>
    </row>
    <row r="42" spans="2:29" s="72" customFormat="1" ht="12.75" customHeight="1">
      <c r="D42" s="525" t="s">
        <v>927</v>
      </c>
      <c r="E42" s="525"/>
      <c r="F42" s="525"/>
      <c r="G42" s="525"/>
      <c r="H42" s="525"/>
      <c r="J42" s="97"/>
      <c r="K42" s="97"/>
      <c r="L42" s="97"/>
      <c r="N42" s="95" t="s">
        <v>372</v>
      </c>
      <c r="O42" s="523">
        <v>42259</v>
      </c>
      <c r="P42" s="535"/>
      <c r="Q42" s="535"/>
      <c r="R42" s="535"/>
      <c r="S42" s="535"/>
      <c r="T42" s="535"/>
      <c r="U42" s="73"/>
      <c r="V42" s="73"/>
      <c r="W42" s="73"/>
      <c r="X42" s="73"/>
      <c r="Y42" s="73"/>
      <c r="Z42" s="73"/>
      <c r="AA42" s="73"/>
      <c r="AB42" s="73"/>
      <c r="AC42" s="73"/>
    </row>
    <row r="43" spans="2:29" s="72" customFormat="1" ht="12.75" customHeight="1">
      <c r="D43" s="525"/>
      <c r="E43" s="525"/>
      <c r="F43" s="525"/>
      <c r="G43" s="525"/>
      <c r="H43" s="525"/>
      <c r="U43" s="73"/>
      <c r="V43" s="73"/>
      <c r="W43" s="73"/>
      <c r="X43" s="73"/>
      <c r="Y43" s="73"/>
      <c r="Z43" s="73"/>
      <c r="AA43" s="73"/>
      <c r="AB43" s="73"/>
      <c r="AC43" s="73"/>
    </row>
    <row r="44" spans="2:29" s="73" customFormat="1" ht="12.75"/>
    <row r="45" spans="2:29" s="73" customFormat="1" ht="15.75">
      <c r="E45" s="73" t="s">
        <v>1188</v>
      </c>
    </row>
    <row r="46" spans="2:29" s="73" customFormat="1" ht="12.75"/>
    <row r="47" spans="2:29" s="73" customFormat="1" ht="12.75"/>
    <row r="48" spans="2:29" s="73" customFormat="1" ht="12.75"/>
    <row r="49" s="73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="66" customFormat="1"/>
    <row r="546" s="66" customFormat="1"/>
    <row r="547" s="66" customFormat="1"/>
    <row r="548" s="66" customFormat="1"/>
    <row r="549" s="66" customFormat="1"/>
    <row r="550" s="66" customFormat="1"/>
    <row r="551" s="66" customFormat="1"/>
    <row r="552" s="66" customFormat="1"/>
    <row r="553" s="66" customFormat="1"/>
    <row r="554" s="66" customFormat="1"/>
    <row r="555" s="66" customFormat="1"/>
    <row r="556" s="66" customFormat="1"/>
  </sheetData>
  <mergeCells count="10">
    <mergeCell ref="D42:H42"/>
    <mergeCell ref="O42:T42"/>
    <mergeCell ref="D43:H43"/>
    <mergeCell ref="D11:I11"/>
    <mergeCell ref="F7:M7"/>
    <mergeCell ref="H12:I12"/>
    <mergeCell ref="I14:K14"/>
    <mergeCell ref="D40:H40"/>
    <mergeCell ref="O40:T40"/>
    <mergeCell ref="D41:H41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workbookViewId="0">
      <selection activeCell="D11" sqref="D11:F11"/>
    </sheetView>
  </sheetViews>
  <sheetFormatPr defaultColWidth="11.42578125" defaultRowHeight="12.75"/>
  <cols>
    <col min="1" max="1" width="4.42578125" style="385" customWidth="1"/>
    <col min="2" max="2" width="7.28515625" style="385" bestFit="1" customWidth="1"/>
    <col min="3" max="3" width="15.7109375" style="385" bestFit="1" customWidth="1"/>
    <col min="4" max="4" width="9.140625" style="385" bestFit="1" customWidth="1"/>
    <col min="5" max="5" width="24.42578125" style="385" customWidth="1"/>
    <col min="6" max="6" width="10.7109375" style="385" bestFit="1" customWidth="1"/>
    <col min="7" max="7" width="37.140625" style="385" bestFit="1" customWidth="1"/>
    <col min="8" max="8" width="10.85546875" style="385" customWidth="1"/>
    <col min="9" max="11" width="6.85546875" style="385" bestFit="1" customWidth="1"/>
    <col min="12" max="12" width="13.7109375" style="385" bestFit="1" customWidth="1"/>
    <col min="13" max="13" width="9.7109375" style="385" bestFit="1" customWidth="1"/>
    <col min="14" max="14" width="9.140625" style="385" customWidth="1"/>
    <col min="15" max="15" width="10.140625" style="385" bestFit="1" customWidth="1"/>
    <col min="16" max="16" width="8" style="385" bestFit="1" customWidth="1"/>
    <col min="17" max="17" width="5.7109375" style="385" customWidth="1"/>
    <col min="18" max="18" width="6.7109375" style="385" bestFit="1" customWidth="1"/>
    <col min="19" max="19" width="5.140625" style="385" customWidth="1"/>
    <col min="20" max="20" width="6.42578125" style="385" customWidth="1"/>
    <col min="21" max="29" width="11.42578125" style="432" customWidth="1"/>
    <col min="30" max="16384" width="11.42578125" style="385"/>
  </cols>
  <sheetData>
    <row r="1" spans="1:29">
      <c r="P1" s="455"/>
      <c r="Q1" s="455"/>
      <c r="R1" s="455"/>
      <c r="S1" s="455"/>
      <c r="T1" s="456" t="s">
        <v>235</v>
      </c>
      <c r="U1" s="457"/>
    </row>
    <row r="2" spans="1:29">
      <c r="P2" s="455"/>
      <c r="Q2" s="455"/>
      <c r="R2" s="455"/>
      <c r="S2" s="455"/>
      <c r="T2" s="456" t="s">
        <v>236</v>
      </c>
      <c r="U2" s="457"/>
    </row>
    <row r="3" spans="1:29">
      <c r="P3" s="455"/>
      <c r="Q3" s="455"/>
      <c r="R3" s="455"/>
      <c r="S3" s="455"/>
      <c r="T3" s="456" t="s">
        <v>237</v>
      </c>
      <c r="U3" s="457"/>
    </row>
    <row r="4" spans="1:29">
      <c r="P4" s="455"/>
      <c r="Q4" s="455"/>
      <c r="R4" s="455"/>
      <c r="S4" s="455"/>
      <c r="T4" s="456" t="s">
        <v>238</v>
      </c>
      <c r="U4" s="457"/>
    </row>
    <row r="5" spans="1:29">
      <c r="P5" s="456"/>
      <c r="Q5" s="456"/>
      <c r="R5" s="456"/>
      <c r="S5" s="456"/>
      <c r="T5" s="458" t="s">
        <v>239</v>
      </c>
      <c r="U5" s="457"/>
    </row>
    <row r="6" spans="1:29">
      <c r="P6" s="456"/>
      <c r="Q6" s="456"/>
      <c r="R6" s="456"/>
      <c r="S6" s="456"/>
      <c r="T6" s="456" t="s">
        <v>240</v>
      </c>
      <c r="U6" s="457"/>
    </row>
    <row r="7" spans="1:29" ht="18.75">
      <c r="C7" s="89"/>
      <c r="D7" s="430"/>
      <c r="E7" s="430"/>
      <c r="F7" s="430" t="s">
        <v>241</v>
      </c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</row>
    <row r="8" spans="1:29" ht="12" customHeight="1">
      <c r="A8" s="459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</row>
    <row r="9" spans="1:29" ht="13.5" customHeight="1"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</row>
    <row r="10" spans="1:29" ht="14.25" customHeight="1"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</row>
    <row r="11" spans="1:29" s="432" customFormat="1" ht="15.75" customHeight="1">
      <c r="A11" s="386"/>
      <c r="B11" s="386"/>
      <c r="C11" s="387" t="s">
        <v>55</v>
      </c>
      <c r="D11" s="505" t="s">
        <v>1780</v>
      </c>
      <c r="E11" s="505"/>
      <c r="F11" s="505"/>
      <c r="G11" s="429"/>
      <c r="H11" s="429"/>
      <c r="I11" s="429"/>
      <c r="J11" s="386"/>
      <c r="K11" s="386"/>
      <c r="L11" s="387" t="s">
        <v>0</v>
      </c>
      <c r="M11" s="386" t="s">
        <v>98</v>
      </c>
      <c r="N11" s="386"/>
      <c r="O11" s="429" t="s">
        <v>1781</v>
      </c>
      <c r="P11" s="429"/>
      <c r="Q11" s="429"/>
      <c r="R11" s="429"/>
      <c r="S11" s="429"/>
      <c r="T11" s="386"/>
    </row>
    <row r="12" spans="1:29" s="432" customFormat="1" ht="17.25" customHeight="1">
      <c r="C12" s="388" t="s">
        <v>56</v>
      </c>
      <c r="D12" s="81">
        <v>42266</v>
      </c>
      <c r="E12" s="81"/>
      <c r="F12" s="387" t="s">
        <v>53</v>
      </c>
      <c r="G12" s="387"/>
      <c r="H12" s="431" t="s">
        <v>1629</v>
      </c>
      <c r="I12" s="431"/>
      <c r="J12" s="386"/>
      <c r="K12" s="386"/>
      <c r="L12" s="387" t="s">
        <v>54</v>
      </c>
      <c r="M12" s="429" t="s">
        <v>1782</v>
      </c>
      <c r="N12" s="429"/>
      <c r="O12" s="429"/>
      <c r="P12" s="429"/>
      <c r="Q12" s="429"/>
      <c r="R12" s="429"/>
      <c r="S12" s="429"/>
    </row>
    <row r="13" spans="1:29" ht="12" customHeight="1" thickBot="1">
      <c r="E13" s="385" t="s">
        <v>1783</v>
      </c>
    </row>
    <row r="14" spans="1:29" s="89" customFormat="1" ht="10.5">
      <c r="A14" s="83" t="s">
        <v>1784</v>
      </c>
      <c r="B14" s="428" t="s">
        <v>253</v>
      </c>
      <c r="C14" s="428" t="s">
        <v>42</v>
      </c>
      <c r="D14" s="428" t="s">
        <v>104</v>
      </c>
      <c r="E14" s="83" t="s">
        <v>1785</v>
      </c>
      <c r="F14" s="428" t="s">
        <v>1786</v>
      </c>
      <c r="G14" s="428" t="s">
        <v>1</v>
      </c>
      <c r="H14" s="428" t="s">
        <v>1787</v>
      </c>
      <c r="I14" s="428" t="s">
        <v>1788</v>
      </c>
      <c r="J14" s="428" t="s">
        <v>1789</v>
      </c>
      <c r="K14" s="428" t="s">
        <v>1790</v>
      </c>
      <c r="L14" s="319" t="s">
        <v>17</v>
      </c>
      <c r="M14" s="428" t="s">
        <v>1791</v>
      </c>
      <c r="N14" s="428" t="s">
        <v>1792</v>
      </c>
      <c r="O14" s="428" t="s">
        <v>1793</v>
      </c>
      <c r="P14" s="428" t="s">
        <v>108</v>
      </c>
      <c r="Q14" s="428" t="s">
        <v>3</v>
      </c>
      <c r="R14" s="428" t="s">
        <v>4</v>
      </c>
      <c r="S14" s="428" t="s">
        <v>48</v>
      </c>
      <c r="T14" s="428" t="s">
        <v>44</v>
      </c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2" customFormat="1" ht="18.75" customHeight="1">
      <c r="A15" s="443">
        <v>13</v>
      </c>
      <c r="B15" s="460" t="s">
        <v>1175</v>
      </c>
      <c r="C15" s="460" t="s">
        <v>1199</v>
      </c>
      <c r="D15" s="460" t="s">
        <v>1794</v>
      </c>
      <c r="E15" s="460" t="s">
        <v>1795</v>
      </c>
      <c r="F15" s="461">
        <v>33485</v>
      </c>
      <c r="G15" s="460" t="s">
        <v>273</v>
      </c>
      <c r="H15" s="444">
        <v>84.7</v>
      </c>
      <c r="I15" s="273">
        <v>84</v>
      </c>
      <c r="J15" s="273">
        <v>88</v>
      </c>
      <c r="K15" s="273">
        <v>-92</v>
      </c>
      <c r="L15" s="445">
        <v>88</v>
      </c>
      <c r="M15" s="273">
        <v>105</v>
      </c>
      <c r="N15" s="273">
        <v>109</v>
      </c>
      <c r="O15" s="273">
        <v>-113</v>
      </c>
      <c r="P15" s="445">
        <v>109</v>
      </c>
      <c r="Q15" s="446">
        <f>L15+P15</f>
        <v>197</v>
      </c>
      <c r="R15" s="447"/>
      <c r="S15" s="447"/>
      <c r="T15" s="273">
        <f>Q15*(10^(0.794358141*((LOG10(H15/174.393))^2)))</f>
        <v>235.83599198143006</v>
      </c>
      <c r="U15" s="432"/>
      <c r="V15" s="432"/>
      <c r="W15" s="432"/>
      <c r="X15" s="432"/>
      <c r="Y15" s="432"/>
      <c r="Z15" s="432"/>
      <c r="AA15" s="432"/>
      <c r="AB15" s="432"/>
      <c r="AC15" s="432"/>
    </row>
    <row r="16" spans="1:29" s="2" customFormat="1" ht="18.75" customHeight="1">
      <c r="A16" s="443">
        <v>5</v>
      </c>
      <c r="B16" s="460" t="s">
        <v>1175</v>
      </c>
      <c r="C16" s="460" t="s">
        <v>1194</v>
      </c>
      <c r="D16" s="460" t="s">
        <v>1796</v>
      </c>
      <c r="E16" s="460" t="s">
        <v>1797</v>
      </c>
      <c r="F16" s="461">
        <v>35137</v>
      </c>
      <c r="G16" s="460" t="s">
        <v>1798</v>
      </c>
      <c r="H16" s="273">
        <v>97.45</v>
      </c>
      <c r="I16" s="273">
        <v>-110</v>
      </c>
      <c r="J16" s="273">
        <v>114</v>
      </c>
      <c r="K16" s="273">
        <v>121</v>
      </c>
      <c r="L16" s="445">
        <v>121</v>
      </c>
      <c r="M16" s="273">
        <v>139</v>
      </c>
      <c r="N16" s="273">
        <v>147</v>
      </c>
      <c r="O16" s="273">
        <v>156</v>
      </c>
      <c r="P16" s="445">
        <v>156</v>
      </c>
      <c r="Q16" s="446">
        <f>L16+P16</f>
        <v>277</v>
      </c>
      <c r="R16" s="447"/>
      <c r="S16" s="447"/>
      <c r="T16" s="273">
        <f>Q16*(10^(0.794358141*((LOG10(H16/174.393))^2)))</f>
        <v>311.3323719549827</v>
      </c>
      <c r="U16" s="432"/>
      <c r="V16" s="448">
        <f>Q16+U16</f>
        <v>277</v>
      </c>
      <c r="W16" s="432"/>
      <c r="X16" s="432"/>
      <c r="Y16" s="432"/>
      <c r="Z16" s="432"/>
      <c r="AA16" s="432"/>
      <c r="AB16" s="432"/>
      <c r="AC16" s="432"/>
    </row>
    <row r="17" spans="1:29" s="2" customFormat="1" ht="18.75" customHeight="1">
      <c r="A17" s="443">
        <v>16</v>
      </c>
      <c r="B17" s="460" t="s">
        <v>1175</v>
      </c>
      <c r="C17" s="460" t="s">
        <v>1194</v>
      </c>
      <c r="D17" s="460" t="s">
        <v>1794</v>
      </c>
      <c r="E17" s="460" t="s">
        <v>1799</v>
      </c>
      <c r="F17" s="461">
        <v>35765</v>
      </c>
      <c r="G17" s="460" t="s">
        <v>1800</v>
      </c>
      <c r="H17" s="273">
        <v>84.05</v>
      </c>
      <c r="I17" s="273">
        <v>-65</v>
      </c>
      <c r="J17" s="273">
        <v>-65</v>
      </c>
      <c r="K17" s="273">
        <v>72</v>
      </c>
      <c r="L17" s="445">
        <v>72</v>
      </c>
      <c r="M17" s="273">
        <v>82</v>
      </c>
      <c r="N17" s="273">
        <v>87</v>
      </c>
      <c r="O17" s="273">
        <v>92</v>
      </c>
      <c r="P17" s="445">
        <v>92</v>
      </c>
      <c r="Q17" s="446">
        <f>L17+P17</f>
        <v>164</v>
      </c>
      <c r="R17" s="447"/>
      <c r="S17" s="447"/>
      <c r="T17" s="273">
        <f>Q17*(10^(0.794358141*((LOG10(H17/174.393))^2)))</f>
        <v>197.08961330012525</v>
      </c>
      <c r="U17" s="432"/>
      <c r="V17" s="432"/>
      <c r="W17" s="432"/>
      <c r="X17" s="432"/>
      <c r="Y17" s="432"/>
      <c r="Z17" s="432"/>
      <c r="AA17" s="432"/>
      <c r="AB17" s="432"/>
      <c r="AC17" s="432"/>
    </row>
    <row r="18" spans="1:29" s="2" customFormat="1" ht="18.75" customHeight="1">
      <c r="A18" s="443">
        <v>1</v>
      </c>
      <c r="B18" s="460" t="s">
        <v>1175</v>
      </c>
      <c r="C18" s="460" t="s">
        <v>1199</v>
      </c>
      <c r="D18" s="460" t="s">
        <v>1801</v>
      </c>
      <c r="E18" s="460" t="s">
        <v>1802</v>
      </c>
      <c r="F18" s="461">
        <v>32308</v>
      </c>
      <c r="G18" s="460" t="s">
        <v>1374</v>
      </c>
      <c r="H18" s="273">
        <v>76.099999999999994</v>
      </c>
      <c r="I18" s="273">
        <v>103</v>
      </c>
      <c r="J18" s="273">
        <v>108</v>
      </c>
      <c r="K18" s="273">
        <v>-112</v>
      </c>
      <c r="L18" s="445">
        <v>108</v>
      </c>
      <c r="M18" s="273">
        <v>-125</v>
      </c>
      <c r="N18" s="273">
        <v>125</v>
      </c>
      <c r="O18" s="273">
        <v>-131</v>
      </c>
      <c r="P18" s="445">
        <v>125</v>
      </c>
      <c r="Q18" s="446">
        <f>L18+P18</f>
        <v>233</v>
      </c>
      <c r="R18" s="447"/>
      <c r="S18" s="447"/>
      <c r="T18" s="273">
        <f>Q18*(10^(0.794358141*((LOG10(H18/174.393))^2)))</f>
        <v>295.38425069826633</v>
      </c>
      <c r="U18" s="432"/>
      <c r="V18" s="432"/>
      <c r="W18" s="432"/>
      <c r="X18" s="432"/>
      <c r="Y18" s="432"/>
      <c r="Z18" s="432"/>
      <c r="AA18" s="432"/>
      <c r="AB18" s="432"/>
      <c r="AC18" s="432"/>
    </row>
    <row r="19" spans="1:29" s="2" customFormat="1" ht="18.75" customHeight="1">
      <c r="A19" s="443">
        <v>13</v>
      </c>
      <c r="B19" s="460" t="s">
        <v>376</v>
      </c>
      <c r="C19" s="460" t="s">
        <v>1199</v>
      </c>
      <c r="D19" s="460" t="s">
        <v>1803</v>
      </c>
      <c r="E19" s="460" t="s">
        <v>1804</v>
      </c>
      <c r="F19" s="461">
        <v>34296</v>
      </c>
      <c r="G19" s="460" t="s">
        <v>638</v>
      </c>
      <c r="H19" s="273">
        <v>51.85</v>
      </c>
      <c r="I19" s="273">
        <v>-47</v>
      </c>
      <c r="J19" s="273">
        <v>-52</v>
      </c>
      <c r="K19" s="273">
        <v>-52</v>
      </c>
      <c r="L19" s="445"/>
      <c r="M19" s="273">
        <v>65</v>
      </c>
      <c r="N19" s="273">
        <v>69</v>
      </c>
      <c r="O19" s="273">
        <v>-73</v>
      </c>
      <c r="P19" s="445">
        <v>69</v>
      </c>
      <c r="Q19" s="446"/>
      <c r="R19" s="447"/>
      <c r="S19" s="447"/>
      <c r="T19" s="273">
        <f>Q19*(10^(0.89726074*((LOG10(H19/148.026))^2)))</f>
        <v>0</v>
      </c>
      <c r="U19" s="432"/>
      <c r="V19" s="432"/>
      <c r="W19" s="432"/>
      <c r="X19" s="432"/>
      <c r="Y19" s="432"/>
      <c r="Z19" s="432"/>
      <c r="AA19" s="432"/>
      <c r="AB19" s="432"/>
      <c r="AC19" s="432"/>
    </row>
    <row r="20" spans="1:29" s="2" customFormat="1" ht="18.75" customHeight="1">
      <c r="A20" s="443">
        <v>15</v>
      </c>
      <c r="B20" s="460" t="s">
        <v>376</v>
      </c>
      <c r="C20" s="460" t="s">
        <v>1199</v>
      </c>
      <c r="D20" s="460" t="s">
        <v>1805</v>
      </c>
      <c r="E20" s="460" t="s">
        <v>1806</v>
      </c>
      <c r="F20" s="461">
        <v>31255</v>
      </c>
      <c r="G20" s="460" t="s">
        <v>1400</v>
      </c>
      <c r="H20" s="273">
        <v>66.5</v>
      </c>
      <c r="I20" s="273">
        <v>45</v>
      </c>
      <c r="J20" s="273">
        <v>50</v>
      </c>
      <c r="K20" s="273">
        <v>-55</v>
      </c>
      <c r="L20" s="445">
        <v>50</v>
      </c>
      <c r="M20" s="273">
        <v>57</v>
      </c>
      <c r="N20" s="273">
        <v>62</v>
      </c>
      <c r="O20" s="273">
        <v>66</v>
      </c>
      <c r="P20" s="445">
        <v>66</v>
      </c>
      <c r="Q20" s="446">
        <f t="shared" ref="Q20:Q28" si="0">L20+P20</f>
        <v>116</v>
      </c>
      <c r="R20" s="447"/>
      <c r="S20" s="447"/>
      <c r="T20" s="273">
        <f>Q20*(10^(0.89726074*((LOG10(H20/148.026))^2)))</f>
        <v>148.87371733560875</v>
      </c>
      <c r="U20" s="432"/>
      <c r="V20" s="432"/>
      <c r="W20" s="432"/>
      <c r="X20" s="432"/>
      <c r="Y20" s="432"/>
      <c r="Z20" s="432"/>
      <c r="AA20" s="432"/>
      <c r="AB20" s="432"/>
      <c r="AC20" s="432"/>
    </row>
    <row r="21" spans="1:29" s="2" customFormat="1" ht="18.75" customHeight="1">
      <c r="A21" s="443">
        <v>9</v>
      </c>
      <c r="B21" s="460" t="s">
        <v>1175</v>
      </c>
      <c r="C21" s="460" t="s">
        <v>1199</v>
      </c>
      <c r="D21" s="460" t="s">
        <v>1805</v>
      </c>
      <c r="E21" s="460" t="s">
        <v>344</v>
      </c>
      <c r="F21" s="461">
        <v>33562</v>
      </c>
      <c r="G21" s="460" t="s">
        <v>1408</v>
      </c>
      <c r="H21" s="273">
        <v>68.599999999999994</v>
      </c>
      <c r="I21" s="449">
        <v>85</v>
      </c>
      <c r="J21" s="449">
        <v>90</v>
      </c>
      <c r="K21" s="449">
        <v>95</v>
      </c>
      <c r="L21" s="445">
        <v>95</v>
      </c>
      <c r="M21" s="449">
        <v>120</v>
      </c>
      <c r="N21" s="449">
        <v>125</v>
      </c>
      <c r="O21" s="449">
        <v>-130</v>
      </c>
      <c r="P21" s="445">
        <v>125</v>
      </c>
      <c r="Q21" s="446">
        <f t="shared" si="0"/>
        <v>220</v>
      </c>
      <c r="R21" s="447"/>
      <c r="S21" s="447"/>
      <c r="T21" s="273">
        <f>Q21*(10^(0.794358141*((LOG10(H21/174.393))^2)))</f>
        <v>297.06341430512379</v>
      </c>
      <c r="U21" s="432"/>
      <c r="V21" s="432"/>
      <c r="W21" s="432"/>
      <c r="X21" s="432"/>
      <c r="Y21" s="432"/>
      <c r="Z21" s="432"/>
      <c r="AA21" s="432"/>
      <c r="AB21" s="432"/>
      <c r="AC21" s="432"/>
    </row>
    <row r="22" spans="1:29" s="2" customFormat="1" ht="18.75" customHeight="1">
      <c r="A22" s="443">
        <v>15</v>
      </c>
      <c r="B22" s="460" t="s">
        <v>1175</v>
      </c>
      <c r="C22" s="460" t="s">
        <v>1194</v>
      </c>
      <c r="D22" s="460" t="s">
        <v>1801</v>
      </c>
      <c r="E22" s="460" t="s">
        <v>1807</v>
      </c>
      <c r="F22" s="461">
        <v>35717</v>
      </c>
      <c r="G22" s="460" t="s">
        <v>1800</v>
      </c>
      <c r="H22" s="273">
        <v>74.75</v>
      </c>
      <c r="I22" s="449">
        <v>90</v>
      </c>
      <c r="J22" s="449">
        <v>95</v>
      </c>
      <c r="K22" s="449">
        <v>-102</v>
      </c>
      <c r="L22" s="445">
        <v>95</v>
      </c>
      <c r="M22" s="449">
        <v>120</v>
      </c>
      <c r="N22" s="449">
        <v>127</v>
      </c>
      <c r="O22" s="449">
        <v>-135</v>
      </c>
      <c r="P22" s="445">
        <v>127</v>
      </c>
      <c r="Q22" s="446">
        <f t="shared" si="0"/>
        <v>222</v>
      </c>
      <c r="R22" s="447"/>
      <c r="S22" s="447"/>
      <c r="T22" s="273">
        <f>Q22*(10^(0.89726074*((LOG10(H22/148.026))^2)))</f>
        <v>266.2894185655976</v>
      </c>
      <c r="U22" s="432"/>
      <c r="V22" s="432"/>
      <c r="W22" s="432"/>
      <c r="X22" s="432"/>
      <c r="Y22" s="432"/>
      <c r="Z22" s="432"/>
      <c r="AA22" s="432"/>
      <c r="AB22" s="432"/>
      <c r="AC22" s="432"/>
    </row>
    <row r="23" spans="1:29" s="2" customFormat="1" ht="18.75" customHeight="1">
      <c r="A23" s="450">
        <v>12</v>
      </c>
      <c r="B23" s="460" t="s">
        <v>1175</v>
      </c>
      <c r="C23" s="460" t="s">
        <v>1199</v>
      </c>
      <c r="D23" s="460" t="s">
        <v>1794</v>
      </c>
      <c r="E23" s="460" t="s">
        <v>1808</v>
      </c>
      <c r="F23" s="461">
        <v>33982</v>
      </c>
      <c r="G23" s="460" t="s">
        <v>1809</v>
      </c>
      <c r="H23" s="449">
        <v>79.349999999999994</v>
      </c>
      <c r="I23" s="449">
        <v>88</v>
      </c>
      <c r="J23" s="449">
        <v>-95</v>
      </c>
      <c r="K23" s="449">
        <v>95</v>
      </c>
      <c r="L23" s="451">
        <v>95</v>
      </c>
      <c r="M23" s="449">
        <v>121</v>
      </c>
      <c r="N23" s="449">
        <v>126</v>
      </c>
      <c r="O23" s="449">
        <v>-130</v>
      </c>
      <c r="P23" s="451">
        <v>126</v>
      </c>
      <c r="Q23" s="446">
        <f t="shared" si="0"/>
        <v>221</v>
      </c>
      <c r="R23" s="447"/>
      <c r="S23" s="447"/>
      <c r="T23" s="273">
        <f>Q23*(10^(0.794358141*((LOG10(H23/174.393))^2)))</f>
        <v>273.71201592741511</v>
      </c>
      <c r="U23" s="432"/>
      <c r="V23" s="432"/>
      <c r="W23" s="432"/>
      <c r="X23" s="432"/>
      <c r="Y23" s="432"/>
      <c r="Z23" s="432"/>
      <c r="AA23" s="432"/>
      <c r="AB23" s="432"/>
      <c r="AC23" s="432"/>
    </row>
    <row r="24" spans="1:29" s="2" customFormat="1" ht="18.75" customHeight="1">
      <c r="A24" s="450">
        <v>8</v>
      </c>
      <c r="B24" s="460" t="s">
        <v>376</v>
      </c>
      <c r="C24" s="460" t="s">
        <v>1203</v>
      </c>
      <c r="D24" s="460" t="s">
        <v>1803</v>
      </c>
      <c r="E24" s="460" t="s">
        <v>1810</v>
      </c>
      <c r="F24" s="461">
        <v>26939</v>
      </c>
      <c r="G24" s="460" t="s">
        <v>1259</v>
      </c>
      <c r="H24" s="449">
        <v>51.85</v>
      </c>
      <c r="I24" s="449">
        <v>-52</v>
      </c>
      <c r="J24" s="449">
        <v>52</v>
      </c>
      <c r="K24" s="449">
        <v>-55</v>
      </c>
      <c r="L24" s="451">
        <v>52</v>
      </c>
      <c r="M24" s="449">
        <v>63</v>
      </c>
      <c r="N24" s="449">
        <v>66</v>
      </c>
      <c r="O24" s="449">
        <v>70</v>
      </c>
      <c r="P24" s="451">
        <v>70</v>
      </c>
      <c r="Q24" s="446">
        <f t="shared" si="0"/>
        <v>122</v>
      </c>
      <c r="R24" s="447"/>
      <c r="S24" s="447"/>
      <c r="T24" s="273">
        <f>Q24*(10^(0.89726074*((LOG10(H24/148.026))^2)))</f>
        <v>187.32539975415</v>
      </c>
      <c r="U24" s="432"/>
      <c r="V24" s="432"/>
      <c r="W24" s="432"/>
      <c r="X24" s="432"/>
      <c r="Y24" s="432"/>
      <c r="Z24" s="432"/>
      <c r="AA24" s="432"/>
      <c r="AB24" s="432"/>
      <c r="AC24" s="432"/>
    </row>
    <row r="25" spans="1:29" s="2" customFormat="1" ht="15.6" customHeight="1">
      <c r="A25" s="443">
        <v>19</v>
      </c>
      <c r="B25" s="460" t="s">
        <v>376</v>
      </c>
      <c r="C25" s="460" t="s">
        <v>1199</v>
      </c>
      <c r="D25" s="460" t="s">
        <v>1803</v>
      </c>
      <c r="E25" s="460" t="s">
        <v>1811</v>
      </c>
      <c r="F25" s="461">
        <v>30022</v>
      </c>
      <c r="G25" s="460" t="s">
        <v>1259</v>
      </c>
      <c r="H25" s="273">
        <v>50.8</v>
      </c>
      <c r="I25" s="449">
        <v>37</v>
      </c>
      <c r="J25" s="449">
        <v>39</v>
      </c>
      <c r="K25" s="449">
        <v>-41</v>
      </c>
      <c r="L25" s="445">
        <v>39</v>
      </c>
      <c r="M25" s="449">
        <v>48</v>
      </c>
      <c r="N25" s="449">
        <v>55</v>
      </c>
      <c r="O25" s="449">
        <v>-58</v>
      </c>
      <c r="P25" s="445">
        <v>55</v>
      </c>
      <c r="Q25" s="446">
        <f t="shared" si="0"/>
        <v>94</v>
      </c>
      <c r="R25" s="447"/>
      <c r="S25" s="447"/>
      <c r="T25" s="273">
        <f>Q25*(10^(0.89726074*((LOG10(H25/148.026))^2)))</f>
        <v>146.79106663344328</v>
      </c>
      <c r="U25" s="432"/>
      <c r="V25" s="432"/>
      <c r="W25" s="432"/>
      <c r="X25" s="432"/>
      <c r="Y25" s="432"/>
      <c r="Z25" s="432"/>
      <c r="AA25" s="432"/>
      <c r="AB25" s="432"/>
      <c r="AC25" s="432"/>
    </row>
    <row r="26" spans="1:29" s="2" customFormat="1" ht="15.6" customHeight="1">
      <c r="A26" s="450">
        <v>3</v>
      </c>
      <c r="B26" s="460" t="s">
        <v>1175</v>
      </c>
      <c r="C26" s="460" t="s">
        <v>1203</v>
      </c>
      <c r="D26" s="460" t="s">
        <v>1805</v>
      </c>
      <c r="E26" s="460" t="s">
        <v>1812</v>
      </c>
      <c r="F26" s="461">
        <v>29172</v>
      </c>
      <c r="G26" s="460" t="s">
        <v>1361</v>
      </c>
      <c r="H26" s="449">
        <v>66.3</v>
      </c>
      <c r="I26" s="447">
        <v>71</v>
      </c>
      <c r="J26" s="447">
        <v>75</v>
      </c>
      <c r="K26" s="447">
        <v>-80</v>
      </c>
      <c r="L26" s="451">
        <v>75</v>
      </c>
      <c r="M26" s="447">
        <v>90</v>
      </c>
      <c r="N26" s="447">
        <v>94</v>
      </c>
      <c r="O26" s="447">
        <v>98</v>
      </c>
      <c r="P26" s="451">
        <v>98</v>
      </c>
      <c r="Q26" s="446">
        <f t="shared" si="0"/>
        <v>173</v>
      </c>
      <c r="R26" s="447"/>
      <c r="S26" s="447"/>
      <c r="T26" s="273">
        <f>Q26*(10^(0.794358141*((LOG10(H26/174.393))^2)))</f>
        <v>238.88079486535503</v>
      </c>
      <c r="U26" s="432"/>
      <c r="V26" s="432"/>
      <c r="W26" s="432"/>
      <c r="X26" s="432"/>
      <c r="Y26" s="432"/>
      <c r="Z26" s="432"/>
      <c r="AA26" s="432"/>
      <c r="AB26" s="432"/>
      <c r="AC26" s="432"/>
    </row>
    <row r="27" spans="1:29" s="2" customFormat="1" ht="18.75" customHeight="1">
      <c r="A27" s="2">
        <v>2</v>
      </c>
      <c r="B27" s="460" t="s">
        <v>376</v>
      </c>
      <c r="C27" s="460" t="s">
        <v>1203</v>
      </c>
      <c r="D27" s="460" t="s">
        <v>1813</v>
      </c>
      <c r="E27" s="460" t="s">
        <v>1814</v>
      </c>
      <c r="F27" s="461">
        <v>26400</v>
      </c>
      <c r="G27" s="460" t="s">
        <v>263</v>
      </c>
      <c r="H27" s="447">
        <v>74.599999999999994</v>
      </c>
      <c r="I27" s="447">
        <v>40</v>
      </c>
      <c r="J27" s="447">
        <v>-42</v>
      </c>
      <c r="K27" s="447">
        <v>-44</v>
      </c>
      <c r="L27" s="446">
        <v>40</v>
      </c>
      <c r="M27" s="447">
        <v>-55</v>
      </c>
      <c r="N27" s="447">
        <v>56</v>
      </c>
      <c r="O27" s="447">
        <v>-58</v>
      </c>
      <c r="P27" s="446">
        <v>56</v>
      </c>
      <c r="Q27" s="446">
        <f t="shared" si="0"/>
        <v>96</v>
      </c>
      <c r="R27" s="447"/>
      <c r="S27" s="447"/>
      <c r="T27" s="273">
        <f>Q27*(10^(0.89726074*((LOG10(H27/148.026))^2)))</f>
        <v>115.27559497829833</v>
      </c>
      <c r="U27" s="432"/>
      <c r="V27" s="432"/>
      <c r="W27" s="432"/>
      <c r="X27" s="432"/>
      <c r="Y27" s="432"/>
      <c r="Z27" s="432"/>
      <c r="AA27" s="432"/>
      <c r="AB27" s="432"/>
      <c r="AC27" s="432"/>
    </row>
    <row r="28" spans="1:29" s="2" customFormat="1" ht="18.75" customHeight="1">
      <c r="A28" s="2">
        <v>6</v>
      </c>
      <c r="B28" s="460" t="s">
        <v>1175</v>
      </c>
      <c r="C28" s="460" t="s">
        <v>1177</v>
      </c>
      <c r="D28" s="460" t="s">
        <v>1805</v>
      </c>
      <c r="E28" s="460" t="s">
        <v>146</v>
      </c>
      <c r="F28" s="461">
        <v>36500</v>
      </c>
      <c r="G28" s="460" t="s">
        <v>1408</v>
      </c>
      <c r="H28" s="447">
        <v>62.8</v>
      </c>
      <c r="I28" s="273">
        <v>72</v>
      </c>
      <c r="J28" s="273">
        <v>75</v>
      </c>
      <c r="K28" s="273">
        <v>-80</v>
      </c>
      <c r="L28" s="446">
        <v>75</v>
      </c>
      <c r="M28" s="273">
        <v>91</v>
      </c>
      <c r="N28" s="273">
        <v>-95</v>
      </c>
      <c r="O28" s="273">
        <v>-95</v>
      </c>
      <c r="P28" s="446">
        <v>91</v>
      </c>
      <c r="Q28" s="446">
        <f t="shared" si="0"/>
        <v>166</v>
      </c>
      <c r="R28" s="447"/>
      <c r="S28" s="447"/>
      <c r="T28" s="273">
        <f>Q28*(10^(0.794358141*((LOG10(H28/174.393))^2)))</f>
        <v>237.90363859444369</v>
      </c>
      <c r="U28" s="432"/>
      <c r="V28" s="432"/>
      <c r="W28" s="432"/>
      <c r="X28" s="432"/>
      <c r="Y28" s="432"/>
      <c r="Z28" s="432"/>
      <c r="AA28" s="432"/>
      <c r="AB28" s="432"/>
      <c r="AC28" s="432"/>
    </row>
    <row r="29" spans="1:29" s="2" customFormat="1" ht="18.75" customHeight="1">
      <c r="A29" s="443">
        <v>5</v>
      </c>
      <c r="B29" s="460" t="s">
        <v>376</v>
      </c>
      <c r="C29" s="460" t="s">
        <v>1199</v>
      </c>
      <c r="D29" s="460" t="s">
        <v>1813</v>
      </c>
      <c r="E29" s="460" t="s">
        <v>1815</v>
      </c>
      <c r="F29" s="461">
        <v>34134</v>
      </c>
      <c r="G29" s="460" t="s">
        <v>458</v>
      </c>
      <c r="H29" s="444">
        <v>73.3</v>
      </c>
      <c r="I29" s="273">
        <v>55</v>
      </c>
      <c r="J29" s="273">
        <v>-57</v>
      </c>
      <c r="K29" s="273">
        <v>-58</v>
      </c>
      <c r="L29" s="445">
        <v>55</v>
      </c>
      <c r="M29" s="273">
        <v>-70</v>
      </c>
      <c r="N29" s="273">
        <v>-73</v>
      </c>
      <c r="O29" s="273">
        <v>-73</v>
      </c>
      <c r="P29" s="445"/>
      <c r="Q29" s="446"/>
      <c r="R29" s="447"/>
      <c r="S29" s="447"/>
      <c r="T29" s="273">
        <f>Q29*(10^(0.89726074*((LOG10(H29/148.026))^2)))</f>
        <v>0</v>
      </c>
      <c r="U29" s="432"/>
      <c r="V29" s="432"/>
      <c r="W29" s="432"/>
      <c r="X29" s="432"/>
      <c r="Y29" s="432"/>
      <c r="Z29" s="432"/>
      <c r="AA29" s="432"/>
      <c r="AB29" s="432"/>
      <c r="AC29" s="432"/>
    </row>
    <row r="30" spans="1:29" s="2" customFormat="1" ht="18.75" customHeight="1">
      <c r="A30" s="443">
        <v>14</v>
      </c>
      <c r="B30" s="460" t="s">
        <v>1175</v>
      </c>
      <c r="C30" s="460" t="s">
        <v>1177</v>
      </c>
      <c r="D30" s="460" t="s">
        <v>1816</v>
      </c>
      <c r="E30" s="460" t="s">
        <v>1817</v>
      </c>
      <c r="F30" s="461">
        <v>38151</v>
      </c>
      <c r="G30" s="460" t="s">
        <v>1374</v>
      </c>
      <c r="H30" s="273">
        <v>48.3</v>
      </c>
      <c r="I30" s="273">
        <v>18</v>
      </c>
      <c r="J30" s="273">
        <v>20</v>
      </c>
      <c r="K30" s="273">
        <v>22</v>
      </c>
      <c r="L30" s="445">
        <v>22</v>
      </c>
      <c r="M30" s="273">
        <v>18</v>
      </c>
      <c r="N30" s="273">
        <v>20</v>
      </c>
      <c r="O30" s="273">
        <v>25</v>
      </c>
      <c r="P30" s="445">
        <v>25</v>
      </c>
      <c r="Q30" s="446">
        <f>L30+P30</f>
        <v>47</v>
      </c>
      <c r="R30" s="447"/>
      <c r="S30" s="447"/>
      <c r="T30" s="273">
        <f>Q30*(10^(0.794358141*((LOG10(H30/174.393))^2)))</f>
        <v>82.996904258740983</v>
      </c>
      <c r="U30" s="432"/>
      <c r="V30" s="432"/>
      <c r="W30" s="432"/>
      <c r="X30" s="432"/>
      <c r="Y30" s="432"/>
      <c r="Z30" s="432"/>
      <c r="AA30" s="432"/>
      <c r="AB30" s="432"/>
      <c r="AC30" s="432"/>
    </row>
    <row r="31" spans="1:29" s="2" customFormat="1" ht="18.75" customHeight="1">
      <c r="A31" s="443">
        <v>15</v>
      </c>
      <c r="B31" s="460" t="s">
        <v>376</v>
      </c>
      <c r="C31" s="460" t="s">
        <v>1177</v>
      </c>
      <c r="D31" s="460" t="s">
        <v>1818</v>
      </c>
      <c r="E31" s="460" t="s">
        <v>1819</v>
      </c>
      <c r="F31" s="461">
        <v>35788</v>
      </c>
      <c r="G31" s="460" t="s">
        <v>473</v>
      </c>
      <c r="H31" s="273">
        <v>62.95</v>
      </c>
      <c r="I31" s="273">
        <v>55</v>
      </c>
      <c r="J31" s="273">
        <v>58</v>
      </c>
      <c r="K31" s="273">
        <v>-61</v>
      </c>
      <c r="L31" s="445">
        <v>58</v>
      </c>
      <c r="M31" s="273">
        <v>65</v>
      </c>
      <c r="N31" s="273">
        <v>68</v>
      </c>
      <c r="O31" s="273">
        <v>70</v>
      </c>
      <c r="P31" s="445">
        <v>70</v>
      </c>
      <c r="Q31" s="446">
        <f>L31+P31</f>
        <v>128</v>
      </c>
      <c r="R31" s="447"/>
      <c r="S31" s="447"/>
      <c r="T31" s="273">
        <f>Q31*(10^(0.89726074*((LOG10(H31/148.026))^2)))</f>
        <v>170.19147883533208</v>
      </c>
      <c r="U31" s="432"/>
      <c r="V31" s="432"/>
      <c r="W31" s="432"/>
      <c r="X31" s="432"/>
      <c r="Y31" s="432"/>
      <c r="Z31" s="432"/>
      <c r="AA31" s="432"/>
      <c r="AB31" s="432"/>
      <c r="AC31" s="432"/>
    </row>
    <row r="32" spans="1:29" s="2" customFormat="1" ht="18.75" customHeight="1">
      <c r="A32" s="443">
        <v>1</v>
      </c>
      <c r="B32" s="460" t="s">
        <v>1175</v>
      </c>
      <c r="C32" s="460" t="s">
        <v>1177</v>
      </c>
      <c r="D32" s="462" t="s">
        <v>1805</v>
      </c>
      <c r="E32" s="460" t="s">
        <v>1820</v>
      </c>
      <c r="F32" s="461">
        <v>36028</v>
      </c>
      <c r="G32" s="460" t="s">
        <v>1821</v>
      </c>
      <c r="H32" s="273">
        <v>68.849999999999994</v>
      </c>
      <c r="I32" s="273">
        <v>95</v>
      </c>
      <c r="J32" s="273">
        <v>-106</v>
      </c>
      <c r="K32" s="273">
        <v>-106</v>
      </c>
      <c r="L32" s="445">
        <v>95</v>
      </c>
      <c r="M32" s="273">
        <v>115</v>
      </c>
      <c r="N32" s="273">
        <v>-120</v>
      </c>
      <c r="O32" s="273">
        <v>-125</v>
      </c>
      <c r="P32" s="445">
        <v>115</v>
      </c>
      <c r="Q32" s="446">
        <f>L32+P32</f>
        <v>210</v>
      </c>
      <c r="R32" s="447"/>
      <c r="S32" s="447"/>
      <c r="T32" s="273">
        <f>Q32*(10^(0.794358141*((LOG10(H32/174.393))^2)))</f>
        <v>282.89856273082819</v>
      </c>
      <c r="U32" s="432"/>
      <c r="V32" s="432"/>
      <c r="W32" s="432"/>
      <c r="X32" s="432"/>
      <c r="Y32" s="432"/>
      <c r="Z32" s="432"/>
      <c r="AA32" s="432"/>
      <c r="AB32" s="432"/>
      <c r="AC32" s="432"/>
    </row>
    <row r="33" spans="1:29" s="2" customFormat="1" ht="18.75" customHeight="1">
      <c r="A33" s="443">
        <v>6</v>
      </c>
      <c r="B33" s="460" t="s">
        <v>376</v>
      </c>
      <c r="C33" s="460" t="s">
        <v>1194</v>
      </c>
      <c r="D33" s="460" t="s">
        <v>1813</v>
      </c>
      <c r="E33" s="460" t="s">
        <v>1822</v>
      </c>
      <c r="F33" s="461">
        <v>35405</v>
      </c>
      <c r="G33" s="460" t="s">
        <v>458</v>
      </c>
      <c r="H33" s="273">
        <v>73.75</v>
      </c>
      <c r="I33" s="273">
        <v>58</v>
      </c>
      <c r="J33" s="273">
        <v>61</v>
      </c>
      <c r="K33" s="273">
        <v>-63</v>
      </c>
      <c r="L33" s="445">
        <v>61</v>
      </c>
      <c r="M33" s="273">
        <v>83</v>
      </c>
      <c r="N33" s="273">
        <v>-85</v>
      </c>
      <c r="O33" s="273">
        <v>-85</v>
      </c>
      <c r="P33" s="445">
        <v>83</v>
      </c>
      <c r="Q33" s="446">
        <f>L33+P33</f>
        <v>144</v>
      </c>
      <c r="R33" s="447"/>
      <c r="S33" s="447"/>
      <c r="T33" s="273">
        <f>Q33*(10^(0.89726074*((LOG10(H33/148.026))^2)))</f>
        <v>173.98375811135571</v>
      </c>
      <c r="U33" s="432"/>
      <c r="V33" s="432"/>
      <c r="W33" s="432"/>
      <c r="X33" s="432"/>
      <c r="Y33" s="432"/>
      <c r="Z33" s="432"/>
      <c r="AA33" s="432"/>
      <c r="AB33" s="432"/>
      <c r="AC33" s="432"/>
    </row>
    <row r="34" spans="1:29" s="2" customFormat="1" ht="18.75" customHeight="1">
      <c r="A34" s="443">
        <v>4</v>
      </c>
      <c r="B34" s="460" t="s">
        <v>1175</v>
      </c>
      <c r="C34" s="460" t="s">
        <v>1199</v>
      </c>
      <c r="D34" s="460" t="s">
        <v>1823</v>
      </c>
      <c r="E34" s="460" t="s">
        <v>1824</v>
      </c>
      <c r="F34" s="461">
        <v>31137</v>
      </c>
      <c r="G34" s="460" t="s">
        <v>659</v>
      </c>
      <c r="H34" s="273">
        <v>61.75</v>
      </c>
      <c r="I34" s="273">
        <v>-57</v>
      </c>
      <c r="J34" s="273">
        <v>-59</v>
      </c>
      <c r="K34" s="273">
        <v>-61</v>
      </c>
      <c r="L34" s="445"/>
      <c r="M34" s="273">
        <v>-76</v>
      </c>
      <c r="N34" s="273">
        <v>77</v>
      </c>
      <c r="O34" s="273">
        <v>81</v>
      </c>
      <c r="P34" s="445">
        <v>81</v>
      </c>
      <c r="Q34" s="446"/>
      <c r="R34" s="447"/>
      <c r="S34" s="447"/>
      <c r="T34" s="273">
        <f>Q34*(10^(0.794358141*((LOG10(H34/174.393))^2)))</f>
        <v>0</v>
      </c>
      <c r="U34" s="432"/>
      <c r="V34" s="432"/>
      <c r="W34" s="432"/>
      <c r="X34" s="432"/>
      <c r="Y34" s="432"/>
      <c r="Z34" s="432"/>
      <c r="AA34" s="432"/>
      <c r="AB34" s="432"/>
      <c r="AC34" s="432"/>
    </row>
    <row r="35" spans="1:29" s="2" customFormat="1" ht="18.75" customHeight="1">
      <c r="A35" s="450">
        <v>3</v>
      </c>
      <c r="B35" s="460" t="s">
        <v>376</v>
      </c>
      <c r="C35" s="460" t="s">
        <v>1203</v>
      </c>
      <c r="D35" s="460" t="s">
        <v>1805</v>
      </c>
      <c r="E35" s="460" t="s">
        <v>1652</v>
      </c>
      <c r="F35" s="461">
        <v>25848</v>
      </c>
      <c r="G35" s="460" t="s">
        <v>1825</v>
      </c>
      <c r="H35" s="449">
        <v>68.400000000000006</v>
      </c>
      <c r="I35" s="449">
        <v>29</v>
      </c>
      <c r="J35" s="449">
        <v>33</v>
      </c>
      <c r="K35" s="449">
        <v>-35</v>
      </c>
      <c r="L35" s="451">
        <v>33</v>
      </c>
      <c r="M35" s="449">
        <v>38</v>
      </c>
      <c r="N35" s="449">
        <v>41</v>
      </c>
      <c r="O35" s="449">
        <v>45</v>
      </c>
      <c r="P35" s="451">
        <v>45</v>
      </c>
      <c r="Q35" s="446">
        <f t="shared" ref="Q35:Q75" si="1">L35+P35</f>
        <v>78</v>
      </c>
      <c r="R35" s="447"/>
      <c r="S35" s="447"/>
      <c r="T35" s="273">
        <f>Q35*(10^(0.89726074*((LOG10(H35/148.026))^2)))</f>
        <v>98.391873477646527</v>
      </c>
      <c r="U35" s="432"/>
      <c r="V35" s="432"/>
      <c r="W35" s="432"/>
      <c r="X35" s="432"/>
      <c r="Y35" s="432"/>
      <c r="Z35" s="432"/>
      <c r="AA35" s="432"/>
      <c r="AB35" s="432"/>
      <c r="AC35" s="432"/>
    </row>
    <row r="36" spans="1:29" s="2" customFormat="1" ht="15.6" customHeight="1">
      <c r="A36" s="450">
        <v>10</v>
      </c>
      <c r="B36" s="460" t="s">
        <v>1175</v>
      </c>
      <c r="C36" s="460" t="s">
        <v>1203</v>
      </c>
      <c r="D36" s="460" t="s">
        <v>1826</v>
      </c>
      <c r="E36" s="460" t="s">
        <v>1827</v>
      </c>
      <c r="F36" s="461">
        <v>29477</v>
      </c>
      <c r="G36" s="460" t="s">
        <v>1828</v>
      </c>
      <c r="H36" s="449">
        <v>93.9</v>
      </c>
      <c r="I36" s="449">
        <v>-102</v>
      </c>
      <c r="J36" s="449">
        <v>-104</v>
      </c>
      <c r="K36" s="449">
        <v>104</v>
      </c>
      <c r="L36" s="451">
        <v>104</v>
      </c>
      <c r="M36" s="449">
        <v>115</v>
      </c>
      <c r="N36" s="449">
        <v>-118</v>
      </c>
      <c r="O36" s="449">
        <v>-119</v>
      </c>
      <c r="P36" s="451">
        <v>115</v>
      </c>
      <c r="Q36" s="446">
        <f t="shared" si="1"/>
        <v>219</v>
      </c>
      <c r="R36" s="447"/>
      <c r="S36" s="447"/>
      <c r="T36" s="273">
        <f>Q36*(10^(0.794358141*((LOG10(H36/174.393))^2)))</f>
        <v>249.9575879788039</v>
      </c>
      <c r="U36" s="432"/>
      <c r="V36" s="432"/>
      <c r="W36" s="432"/>
      <c r="X36" s="432"/>
      <c r="Y36" s="432"/>
      <c r="Z36" s="432"/>
      <c r="AA36" s="432"/>
      <c r="AB36" s="432"/>
      <c r="AC36" s="432"/>
    </row>
    <row r="37" spans="1:29" s="2" customFormat="1" ht="18.75" customHeight="1">
      <c r="A37" s="2">
        <v>9</v>
      </c>
      <c r="B37" s="460" t="s">
        <v>376</v>
      </c>
      <c r="C37" s="460" t="s">
        <v>1203</v>
      </c>
      <c r="D37" s="460" t="s">
        <v>1813</v>
      </c>
      <c r="E37" s="460" t="s">
        <v>1829</v>
      </c>
      <c r="F37" s="461">
        <v>28468</v>
      </c>
      <c r="G37" s="460" t="s">
        <v>659</v>
      </c>
      <c r="H37" s="447">
        <v>74.75</v>
      </c>
      <c r="I37" s="447">
        <v>37</v>
      </c>
      <c r="J37" s="447">
        <v>39</v>
      </c>
      <c r="K37" s="447">
        <v>42</v>
      </c>
      <c r="L37" s="446">
        <v>42</v>
      </c>
      <c r="M37" s="447">
        <v>45</v>
      </c>
      <c r="N37" s="447">
        <v>47</v>
      </c>
      <c r="O37" s="447">
        <v>-55</v>
      </c>
      <c r="P37" s="446">
        <v>47</v>
      </c>
      <c r="Q37" s="446">
        <f t="shared" si="1"/>
        <v>89</v>
      </c>
      <c r="R37" s="447"/>
      <c r="S37" s="447"/>
      <c r="T37" s="273">
        <f>Q37*(10^(0.89726074*((LOG10(H37/148.026))^2)))</f>
        <v>106.75566780332517</v>
      </c>
      <c r="U37" s="432"/>
      <c r="V37" s="432"/>
      <c r="W37" s="432"/>
      <c r="X37" s="432"/>
      <c r="Y37" s="432"/>
      <c r="Z37" s="432"/>
      <c r="AA37" s="432"/>
      <c r="AB37" s="432"/>
      <c r="AC37" s="432"/>
    </row>
    <row r="38" spans="1:29" s="2" customFormat="1" ht="18.75" customHeight="1">
      <c r="A38" s="2">
        <v>13</v>
      </c>
      <c r="B38" s="460" t="s">
        <v>376</v>
      </c>
      <c r="C38" s="460" t="s">
        <v>1194</v>
      </c>
      <c r="D38" s="460" t="s">
        <v>1830</v>
      </c>
      <c r="E38" s="460" t="s">
        <v>1831</v>
      </c>
      <c r="F38" s="461">
        <v>35290</v>
      </c>
      <c r="G38" s="460" t="s">
        <v>1832</v>
      </c>
      <c r="H38" s="447">
        <v>77.25</v>
      </c>
      <c r="I38" s="273">
        <v>56</v>
      </c>
      <c r="J38" s="273">
        <v>58</v>
      </c>
      <c r="K38" s="273">
        <v>-61</v>
      </c>
      <c r="L38" s="446">
        <v>58</v>
      </c>
      <c r="M38" s="273">
        <v>-75</v>
      </c>
      <c r="N38" s="273">
        <v>80</v>
      </c>
      <c r="O38" s="273">
        <v>83</v>
      </c>
      <c r="P38" s="446">
        <v>83</v>
      </c>
      <c r="Q38" s="446">
        <f t="shared" si="1"/>
        <v>141</v>
      </c>
      <c r="R38" s="447"/>
      <c r="S38" s="447"/>
      <c r="T38" s="273">
        <f>Q38*(10^(0.89726074*((LOG10(H38/148.026))^2)))</f>
        <v>166.26294473121206</v>
      </c>
      <c r="U38" s="432"/>
      <c r="V38" s="432"/>
      <c r="W38" s="432"/>
      <c r="X38" s="432"/>
      <c r="Y38" s="432"/>
      <c r="Z38" s="432"/>
      <c r="AA38" s="432"/>
      <c r="AB38" s="432"/>
      <c r="AC38" s="432"/>
    </row>
    <row r="39" spans="1:29" s="2" customFormat="1" ht="18.75" customHeight="1">
      <c r="A39" s="443">
        <v>2</v>
      </c>
      <c r="B39" s="460" t="s">
        <v>376</v>
      </c>
      <c r="C39" s="460" t="s">
        <v>1177</v>
      </c>
      <c r="D39" s="460" t="s">
        <v>1818</v>
      </c>
      <c r="E39" s="460" t="s">
        <v>929</v>
      </c>
      <c r="F39" s="461">
        <v>37090</v>
      </c>
      <c r="G39" s="460" t="s">
        <v>1825</v>
      </c>
      <c r="H39" s="444">
        <v>62.35</v>
      </c>
      <c r="I39" s="273">
        <v>60</v>
      </c>
      <c r="J39" s="273">
        <v>63</v>
      </c>
      <c r="K39" s="273">
        <v>65</v>
      </c>
      <c r="L39" s="445">
        <v>65</v>
      </c>
      <c r="M39" s="273">
        <v>75</v>
      </c>
      <c r="N39" s="273">
        <v>80</v>
      </c>
      <c r="O39" s="273">
        <v>-84</v>
      </c>
      <c r="P39" s="445">
        <v>80</v>
      </c>
      <c r="Q39" s="446">
        <f t="shared" si="1"/>
        <v>145</v>
      </c>
      <c r="R39" s="447"/>
      <c r="S39" s="447"/>
      <c r="T39" s="273">
        <f>Q39*(10^(0.89726074*((LOG10(H39/148.026))^2)))</f>
        <v>194.03632140539293</v>
      </c>
      <c r="U39" s="432"/>
      <c r="V39" s="432"/>
      <c r="W39" s="432"/>
      <c r="X39" s="432"/>
      <c r="Y39" s="432"/>
      <c r="Z39" s="432"/>
      <c r="AA39" s="432"/>
      <c r="AB39" s="432"/>
      <c r="AC39" s="432"/>
    </row>
    <row r="40" spans="1:29" s="2" customFormat="1" ht="18.75" customHeight="1">
      <c r="A40" s="443">
        <v>5</v>
      </c>
      <c r="B40" s="460" t="s">
        <v>1175</v>
      </c>
      <c r="C40" s="460" t="s">
        <v>1199</v>
      </c>
      <c r="D40" s="460" t="s">
        <v>1801</v>
      </c>
      <c r="E40" s="460" t="s">
        <v>1833</v>
      </c>
      <c r="F40" s="461">
        <v>31218</v>
      </c>
      <c r="G40" s="460" t="s">
        <v>1834</v>
      </c>
      <c r="H40" s="273">
        <v>76.08</v>
      </c>
      <c r="I40" s="273">
        <v>85</v>
      </c>
      <c r="J40" s="273">
        <v>88</v>
      </c>
      <c r="K40" s="273">
        <v>91</v>
      </c>
      <c r="L40" s="445">
        <v>91</v>
      </c>
      <c r="M40" s="273">
        <v>110</v>
      </c>
      <c r="N40" s="273">
        <v>-115</v>
      </c>
      <c r="O40" s="273">
        <v>-116</v>
      </c>
      <c r="P40" s="445">
        <v>110</v>
      </c>
      <c r="Q40" s="446">
        <f t="shared" si="1"/>
        <v>201</v>
      </c>
      <c r="R40" s="447"/>
      <c r="S40" s="447"/>
      <c r="T40" s="273">
        <f>Q40*(10^(0.794358141*((LOG10(H40/174.393))^2)))</f>
        <v>254.85478798385134</v>
      </c>
      <c r="U40" s="432"/>
      <c r="V40" s="432"/>
      <c r="W40" s="432"/>
      <c r="X40" s="432"/>
      <c r="Y40" s="432"/>
      <c r="Z40" s="432"/>
      <c r="AA40" s="432"/>
      <c r="AB40" s="432"/>
      <c r="AC40" s="432"/>
    </row>
    <row r="41" spans="1:29" s="2" customFormat="1" ht="18.75" customHeight="1">
      <c r="A41" s="443">
        <v>7</v>
      </c>
      <c r="B41" s="460" t="s">
        <v>1175</v>
      </c>
      <c r="C41" s="460" t="s">
        <v>1199</v>
      </c>
      <c r="D41" s="460" t="s">
        <v>1794</v>
      </c>
      <c r="E41" s="460" t="s">
        <v>1835</v>
      </c>
      <c r="F41" s="461">
        <v>33995</v>
      </c>
      <c r="G41" s="460" t="s">
        <v>1481</v>
      </c>
      <c r="H41" s="273">
        <v>79.849999999999994</v>
      </c>
      <c r="I41" s="273">
        <v>-102</v>
      </c>
      <c r="J41" s="273">
        <v>-103</v>
      </c>
      <c r="K41" s="273">
        <v>103</v>
      </c>
      <c r="L41" s="445">
        <v>103</v>
      </c>
      <c r="M41" s="273">
        <v>121</v>
      </c>
      <c r="N41" s="273">
        <v>-126</v>
      </c>
      <c r="O41" s="273">
        <v>126</v>
      </c>
      <c r="P41" s="445">
        <v>126</v>
      </c>
      <c r="Q41" s="446">
        <f t="shared" si="1"/>
        <v>229</v>
      </c>
      <c r="R41" s="447"/>
      <c r="S41" s="447"/>
      <c r="T41" s="273">
        <f>Q41*(10^(0.794358141*((LOG10(H41/174.393))^2)))</f>
        <v>282.65770772328403</v>
      </c>
      <c r="U41" s="432"/>
      <c r="V41" s="432"/>
      <c r="W41" s="432"/>
      <c r="X41" s="432"/>
      <c r="Y41" s="432"/>
      <c r="Z41" s="432"/>
      <c r="AA41" s="432"/>
      <c r="AB41" s="432"/>
      <c r="AC41" s="432"/>
    </row>
    <row r="42" spans="1:29" s="2" customFormat="1" ht="18.75" customHeight="1">
      <c r="A42" s="443">
        <v>1</v>
      </c>
      <c r="B42" s="460" t="s">
        <v>376</v>
      </c>
      <c r="C42" s="460" t="s">
        <v>1203</v>
      </c>
      <c r="D42" s="460" t="s">
        <v>1836</v>
      </c>
      <c r="E42" s="460" t="s">
        <v>1837</v>
      </c>
      <c r="F42" s="461">
        <v>25809</v>
      </c>
      <c r="G42" s="460" t="s">
        <v>273</v>
      </c>
      <c r="H42" s="273">
        <v>56.05</v>
      </c>
      <c r="I42" s="273">
        <v>50</v>
      </c>
      <c r="J42" s="273">
        <v>53</v>
      </c>
      <c r="K42" s="273">
        <v>55</v>
      </c>
      <c r="L42" s="445">
        <v>55</v>
      </c>
      <c r="M42" s="273">
        <v>69</v>
      </c>
      <c r="N42" s="273">
        <v>72</v>
      </c>
      <c r="O42" s="273">
        <v>-75</v>
      </c>
      <c r="P42" s="445">
        <v>72</v>
      </c>
      <c r="Q42" s="446">
        <f t="shared" si="1"/>
        <v>127</v>
      </c>
      <c r="R42" s="447"/>
      <c r="S42" s="447"/>
      <c r="T42" s="273">
        <f>Q42*(10^(0.89726074*((LOG10(H42/148.026))^2)))</f>
        <v>183.40518593679718</v>
      </c>
      <c r="U42" s="432"/>
      <c r="V42" s="432"/>
      <c r="W42" s="432"/>
      <c r="X42" s="432"/>
      <c r="Y42" s="432"/>
      <c r="Z42" s="432"/>
      <c r="AA42" s="432"/>
      <c r="AB42" s="432"/>
      <c r="AC42" s="432"/>
    </row>
    <row r="43" spans="1:29" s="2" customFormat="1" ht="18.75" customHeight="1">
      <c r="A43" s="443">
        <v>11</v>
      </c>
      <c r="B43" s="460" t="s">
        <v>1175</v>
      </c>
      <c r="C43" s="460" t="s">
        <v>1177</v>
      </c>
      <c r="D43" s="460" t="s">
        <v>1838</v>
      </c>
      <c r="E43" s="460" t="s">
        <v>1839</v>
      </c>
      <c r="F43" s="461">
        <v>38818</v>
      </c>
      <c r="G43" s="460" t="s">
        <v>1374</v>
      </c>
      <c r="H43" s="273">
        <v>22.5</v>
      </c>
      <c r="I43" s="273">
        <v>7</v>
      </c>
      <c r="J43" s="273">
        <v>9</v>
      </c>
      <c r="K43" s="273">
        <v>10</v>
      </c>
      <c r="L43" s="445">
        <v>10</v>
      </c>
      <c r="M43" s="273">
        <v>8</v>
      </c>
      <c r="N43" s="273">
        <v>10</v>
      </c>
      <c r="O43" s="273">
        <v>12</v>
      </c>
      <c r="P43" s="445">
        <v>12</v>
      </c>
      <c r="Q43" s="446">
        <f t="shared" si="1"/>
        <v>22</v>
      </c>
      <c r="R43" s="447"/>
      <c r="S43" s="447"/>
      <c r="T43" s="273">
        <f>Q43*(10^(0.794358141*((LOG10(H43/174.393))^2)))</f>
        <v>93.478153604511988</v>
      </c>
      <c r="U43" s="432"/>
      <c r="V43" s="432"/>
      <c r="W43" s="432"/>
      <c r="X43" s="432"/>
      <c r="Y43" s="432"/>
      <c r="Z43" s="432"/>
      <c r="AA43" s="432"/>
      <c r="AB43" s="432"/>
      <c r="AC43" s="432"/>
    </row>
    <row r="44" spans="1:29" s="2" customFormat="1" ht="18.75" customHeight="1">
      <c r="A44" s="443">
        <v>9</v>
      </c>
      <c r="B44" s="460" t="s">
        <v>376</v>
      </c>
      <c r="C44" s="460" t="s">
        <v>1199</v>
      </c>
      <c r="D44" s="460" t="s">
        <v>1805</v>
      </c>
      <c r="E44" s="460" t="s">
        <v>301</v>
      </c>
      <c r="F44" s="461">
        <v>33918</v>
      </c>
      <c r="G44" s="460" t="s">
        <v>1374</v>
      </c>
      <c r="H44" s="273">
        <v>65.150000000000006</v>
      </c>
      <c r="I44" s="273">
        <v>51</v>
      </c>
      <c r="J44" s="273">
        <v>53</v>
      </c>
      <c r="K44" s="273">
        <v>-55</v>
      </c>
      <c r="L44" s="445">
        <v>53</v>
      </c>
      <c r="M44" s="273">
        <v>-66</v>
      </c>
      <c r="N44" s="273">
        <v>66</v>
      </c>
      <c r="O44" s="273">
        <v>-70</v>
      </c>
      <c r="P44" s="445">
        <v>66</v>
      </c>
      <c r="Q44" s="446">
        <f t="shared" si="1"/>
        <v>119</v>
      </c>
      <c r="R44" s="447"/>
      <c r="S44" s="447"/>
      <c r="T44" s="273">
        <f>Q44*(10^(0.89726074*((LOG10(H44/148.026))^2)))</f>
        <v>154.71519383786548</v>
      </c>
      <c r="U44" s="432"/>
      <c r="V44" s="432"/>
      <c r="W44" s="432"/>
      <c r="X44" s="432"/>
      <c r="Y44" s="432"/>
      <c r="Z44" s="432"/>
      <c r="AA44" s="432"/>
      <c r="AB44" s="432"/>
      <c r="AC44" s="432"/>
    </row>
    <row r="45" spans="1:29" s="2" customFormat="1" ht="18.75" customHeight="1">
      <c r="A45" s="443">
        <v>8</v>
      </c>
      <c r="B45" s="460" t="s">
        <v>1175</v>
      </c>
      <c r="C45" s="460" t="s">
        <v>1194</v>
      </c>
      <c r="D45" s="460" t="s">
        <v>1840</v>
      </c>
      <c r="E45" s="460" t="s">
        <v>227</v>
      </c>
      <c r="F45" s="461">
        <v>35475</v>
      </c>
      <c r="G45" s="460" t="s">
        <v>1841</v>
      </c>
      <c r="H45" s="273">
        <v>122.4</v>
      </c>
      <c r="I45" s="273">
        <v>100</v>
      </c>
      <c r="J45" s="273">
        <v>114</v>
      </c>
      <c r="K45" s="273">
        <v>-118</v>
      </c>
      <c r="L45" s="445">
        <v>114</v>
      </c>
      <c r="M45" s="273">
        <v>142</v>
      </c>
      <c r="N45" s="273">
        <v>148</v>
      </c>
      <c r="O45" s="273">
        <v>155</v>
      </c>
      <c r="P45" s="445">
        <v>155</v>
      </c>
      <c r="Q45" s="446">
        <f t="shared" si="1"/>
        <v>269</v>
      </c>
      <c r="R45" s="447"/>
      <c r="S45" s="447"/>
      <c r="T45" s="273">
        <f>Q45*(10^(0.794358141*((LOG10(H45/174.393))^2)))</f>
        <v>280.88566985777885</v>
      </c>
      <c r="U45" s="432"/>
      <c r="V45" s="432"/>
      <c r="W45" s="432"/>
      <c r="X45" s="432"/>
      <c r="Y45" s="432"/>
      <c r="Z45" s="432"/>
      <c r="AA45" s="432"/>
      <c r="AB45" s="432"/>
      <c r="AC45" s="432"/>
    </row>
    <row r="46" spans="1:29" s="2" customFormat="1" ht="18.75" customHeight="1">
      <c r="A46" s="443">
        <v>3</v>
      </c>
      <c r="B46" s="460" t="s">
        <v>1175</v>
      </c>
      <c r="C46" s="460" t="s">
        <v>1199</v>
      </c>
      <c r="D46" s="460" t="s">
        <v>1826</v>
      </c>
      <c r="E46" s="460" t="s">
        <v>221</v>
      </c>
      <c r="F46" s="461">
        <v>32209</v>
      </c>
      <c r="G46" s="460" t="s">
        <v>1842</v>
      </c>
      <c r="H46" s="444">
        <v>92.3</v>
      </c>
      <c r="I46" s="273">
        <v>90</v>
      </c>
      <c r="J46" s="273">
        <v>-95</v>
      </c>
      <c r="K46" s="273">
        <v>95</v>
      </c>
      <c r="L46" s="445">
        <v>95</v>
      </c>
      <c r="M46" s="273">
        <v>110</v>
      </c>
      <c r="N46" s="273">
        <v>115</v>
      </c>
      <c r="O46" s="273">
        <v>120</v>
      </c>
      <c r="P46" s="445">
        <v>120</v>
      </c>
      <c r="Q46" s="446">
        <f t="shared" si="1"/>
        <v>215</v>
      </c>
      <c r="R46" s="447"/>
      <c r="S46" s="447"/>
      <c r="T46" s="273">
        <f>Q46*(10^(0.794358141*((LOG10(H46/174.393))^2)))</f>
        <v>247.22541128510596</v>
      </c>
      <c r="U46" s="432"/>
      <c r="V46" s="432"/>
      <c r="W46" s="432"/>
      <c r="X46" s="432"/>
      <c r="Y46" s="432"/>
      <c r="Z46" s="432"/>
      <c r="AA46" s="432"/>
      <c r="AB46" s="432"/>
      <c r="AC46" s="432"/>
    </row>
    <row r="47" spans="1:29" s="2" customFormat="1" ht="18.75" customHeight="1">
      <c r="A47" s="443">
        <v>8</v>
      </c>
      <c r="B47" s="460" t="s">
        <v>376</v>
      </c>
      <c r="C47" s="460" t="s">
        <v>1199</v>
      </c>
      <c r="D47" s="460" t="s">
        <v>1813</v>
      </c>
      <c r="E47" s="460" t="s">
        <v>1843</v>
      </c>
      <c r="F47" s="461">
        <v>30932</v>
      </c>
      <c r="G47" s="460" t="s">
        <v>659</v>
      </c>
      <c r="H47" s="273">
        <v>71.2</v>
      </c>
      <c r="I47" s="273">
        <v>-45</v>
      </c>
      <c r="J47" s="273">
        <v>-47</v>
      </c>
      <c r="K47" s="273">
        <v>47</v>
      </c>
      <c r="L47" s="445">
        <v>47</v>
      </c>
      <c r="M47" s="273">
        <v>50</v>
      </c>
      <c r="N47" s="273">
        <v>53</v>
      </c>
      <c r="O47" s="273">
        <v>-55</v>
      </c>
      <c r="P47" s="445">
        <v>53</v>
      </c>
      <c r="Q47" s="446">
        <f t="shared" si="1"/>
        <v>100</v>
      </c>
      <c r="R47" s="447"/>
      <c r="S47" s="447"/>
      <c r="T47" s="273">
        <f>Q47*(10^(0.89726074*((LOG10(H47/148.026))^2)))</f>
        <v>123.21216406637122</v>
      </c>
      <c r="U47" s="432"/>
      <c r="V47" s="432"/>
      <c r="W47" s="432"/>
      <c r="X47" s="432"/>
      <c r="Y47" s="432"/>
      <c r="Z47" s="432"/>
      <c r="AA47" s="432"/>
      <c r="AB47" s="432"/>
      <c r="AC47" s="432"/>
    </row>
    <row r="48" spans="1:29" s="2" customFormat="1" ht="18.75" customHeight="1">
      <c r="A48" s="443">
        <v>12</v>
      </c>
      <c r="B48" s="460" t="s">
        <v>376</v>
      </c>
      <c r="C48" s="460" t="s">
        <v>1199</v>
      </c>
      <c r="D48" s="460" t="s">
        <v>1844</v>
      </c>
      <c r="E48" s="460" t="s">
        <v>1845</v>
      </c>
      <c r="F48" s="461" t="s">
        <v>1846</v>
      </c>
      <c r="G48" s="460" t="s">
        <v>1259</v>
      </c>
      <c r="H48" s="273">
        <v>86</v>
      </c>
      <c r="I48" s="273">
        <v>63</v>
      </c>
      <c r="J48" s="273">
        <v>66</v>
      </c>
      <c r="K48" s="273">
        <v>70</v>
      </c>
      <c r="L48" s="445">
        <v>70</v>
      </c>
      <c r="M48" s="273">
        <v>85</v>
      </c>
      <c r="N48" s="273">
        <v>88</v>
      </c>
      <c r="O48" s="273">
        <v>-91</v>
      </c>
      <c r="P48" s="445">
        <v>88</v>
      </c>
      <c r="Q48" s="446">
        <f t="shared" si="1"/>
        <v>158</v>
      </c>
      <c r="R48" s="447"/>
      <c r="S48" s="447"/>
      <c r="T48" s="273">
        <f>Q48*(10^(0.89726074*((LOG10(H48/148.026))^2)))</f>
        <v>177.24051103104034</v>
      </c>
      <c r="U48" s="432"/>
      <c r="V48" s="432"/>
      <c r="W48" s="432"/>
      <c r="X48" s="432"/>
      <c r="Y48" s="432"/>
      <c r="Z48" s="432"/>
      <c r="AA48" s="432"/>
      <c r="AB48" s="432"/>
      <c r="AC48" s="432"/>
    </row>
    <row r="49" spans="1:29" s="2" customFormat="1" ht="18.75" customHeight="1">
      <c r="A49" s="443">
        <v>14</v>
      </c>
      <c r="B49" s="460" t="s">
        <v>1175</v>
      </c>
      <c r="C49" s="460" t="s">
        <v>1194</v>
      </c>
      <c r="D49" s="460" t="s">
        <v>1794</v>
      </c>
      <c r="E49" s="460" t="s">
        <v>1847</v>
      </c>
      <c r="F49" s="461">
        <v>35594</v>
      </c>
      <c r="G49" s="460" t="s">
        <v>1848</v>
      </c>
      <c r="H49" s="273">
        <v>78.849999999999994</v>
      </c>
      <c r="I49" s="273">
        <v>83</v>
      </c>
      <c r="J49" s="273">
        <v>87</v>
      </c>
      <c r="K49" s="273">
        <v>-92</v>
      </c>
      <c r="L49" s="445">
        <v>87</v>
      </c>
      <c r="M49" s="273">
        <v>115</v>
      </c>
      <c r="N49" s="273">
        <v>120</v>
      </c>
      <c r="O49" s="273">
        <v>-125</v>
      </c>
      <c r="P49" s="445">
        <v>120</v>
      </c>
      <c r="Q49" s="446">
        <f t="shared" si="1"/>
        <v>207</v>
      </c>
      <c r="R49" s="447"/>
      <c r="S49" s="447"/>
      <c r="T49" s="273">
        <f t="shared" ref="T49:T55" si="2">Q49*(10^(0.794358141*((LOG10(H49/174.393))^2)))</f>
        <v>257.25832723205599</v>
      </c>
      <c r="U49" s="432"/>
      <c r="V49" s="432"/>
      <c r="W49" s="432"/>
      <c r="X49" s="432"/>
      <c r="Y49" s="432"/>
      <c r="Z49" s="432"/>
      <c r="AA49" s="432"/>
      <c r="AB49" s="432"/>
      <c r="AC49" s="432"/>
    </row>
    <row r="50" spans="1:29" s="2" customFormat="1" ht="18.75" customHeight="1">
      <c r="A50" s="443">
        <v>4</v>
      </c>
      <c r="B50" s="460" t="s">
        <v>1175</v>
      </c>
      <c r="C50" s="460" t="s">
        <v>1194</v>
      </c>
      <c r="D50" s="460" t="s">
        <v>1840</v>
      </c>
      <c r="E50" s="460" t="s">
        <v>1849</v>
      </c>
      <c r="F50" s="461">
        <v>35547</v>
      </c>
      <c r="G50" s="460" t="s">
        <v>1800</v>
      </c>
      <c r="H50" s="273">
        <v>117.8</v>
      </c>
      <c r="I50" s="273">
        <v>-90</v>
      </c>
      <c r="J50" s="273">
        <v>92</v>
      </c>
      <c r="K50" s="273">
        <v>-100</v>
      </c>
      <c r="L50" s="445">
        <v>92</v>
      </c>
      <c r="M50" s="273">
        <v>110</v>
      </c>
      <c r="N50" s="273">
        <v>122</v>
      </c>
      <c r="O50" s="273">
        <v>-130</v>
      </c>
      <c r="P50" s="445">
        <v>122</v>
      </c>
      <c r="Q50" s="446">
        <f t="shared" si="1"/>
        <v>214</v>
      </c>
      <c r="R50" s="447"/>
      <c r="S50" s="447"/>
      <c r="T50" s="273">
        <f t="shared" si="2"/>
        <v>225.67034181612129</v>
      </c>
      <c r="U50" s="432"/>
      <c r="V50" s="432"/>
      <c r="W50" s="432"/>
      <c r="X50" s="432"/>
      <c r="Y50" s="432"/>
      <c r="Z50" s="432"/>
      <c r="AA50" s="432"/>
      <c r="AB50" s="432"/>
      <c r="AC50" s="432"/>
    </row>
    <row r="51" spans="1:29" s="2" customFormat="1" ht="18.75" customHeight="1">
      <c r="A51" s="443">
        <v>2</v>
      </c>
      <c r="B51" s="460" t="s">
        <v>1175</v>
      </c>
      <c r="C51" s="460" t="s">
        <v>1199</v>
      </c>
      <c r="D51" s="460" t="s">
        <v>1794</v>
      </c>
      <c r="E51" s="460" t="s">
        <v>1850</v>
      </c>
      <c r="F51" s="461">
        <v>31446</v>
      </c>
      <c r="G51" s="460" t="s">
        <v>263</v>
      </c>
      <c r="H51" s="273">
        <v>84.15</v>
      </c>
      <c r="I51" s="273">
        <v>96</v>
      </c>
      <c r="J51" s="273">
        <v>-99</v>
      </c>
      <c r="K51" s="273">
        <v>-101</v>
      </c>
      <c r="L51" s="445">
        <v>96</v>
      </c>
      <c r="M51" s="273">
        <v>127</v>
      </c>
      <c r="N51" s="273">
        <v>-130</v>
      </c>
      <c r="O51" s="273">
        <v>-134</v>
      </c>
      <c r="P51" s="445">
        <v>127</v>
      </c>
      <c r="Q51" s="446">
        <f t="shared" si="1"/>
        <v>223</v>
      </c>
      <c r="R51" s="447"/>
      <c r="S51" s="447"/>
      <c r="T51" s="273">
        <f t="shared" si="2"/>
        <v>267.8335015300292</v>
      </c>
      <c r="U51" s="432" t="s">
        <v>1851</v>
      </c>
      <c r="V51" s="432"/>
      <c r="W51" s="432"/>
      <c r="X51" s="432"/>
      <c r="Y51" s="432"/>
      <c r="Z51" s="432"/>
      <c r="AA51" s="432"/>
      <c r="AB51" s="432"/>
      <c r="AC51" s="432"/>
    </row>
    <row r="52" spans="1:29" s="2" customFormat="1" ht="18.75" customHeight="1">
      <c r="A52" s="443">
        <v>11</v>
      </c>
      <c r="B52" s="460" t="s">
        <v>1175</v>
      </c>
      <c r="C52" s="460" t="s">
        <v>1199</v>
      </c>
      <c r="D52" s="460" t="s">
        <v>1801</v>
      </c>
      <c r="E52" s="460" t="s">
        <v>1852</v>
      </c>
      <c r="F52" s="461">
        <v>30009</v>
      </c>
      <c r="G52" s="460" t="s">
        <v>300</v>
      </c>
      <c r="H52" s="273">
        <v>75.099999999999994</v>
      </c>
      <c r="I52" s="273">
        <v>75</v>
      </c>
      <c r="J52" s="273">
        <v>78</v>
      </c>
      <c r="K52" s="273">
        <v>-81</v>
      </c>
      <c r="L52" s="445">
        <v>78</v>
      </c>
      <c r="M52" s="273">
        <v>107</v>
      </c>
      <c r="N52" s="273">
        <v>-110</v>
      </c>
      <c r="O52" s="273">
        <v>-112</v>
      </c>
      <c r="P52" s="445">
        <v>107</v>
      </c>
      <c r="Q52" s="446">
        <f t="shared" si="1"/>
        <v>185</v>
      </c>
      <c r="R52" s="447"/>
      <c r="S52" s="447"/>
      <c r="T52" s="273">
        <f t="shared" si="2"/>
        <v>236.3286091594214</v>
      </c>
      <c r="U52" s="432"/>
      <c r="V52" s="432"/>
      <c r="W52" s="432"/>
      <c r="X52" s="432"/>
      <c r="Y52" s="432"/>
      <c r="Z52" s="432"/>
      <c r="AA52" s="432"/>
      <c r="AB52" s="432"/>
      <c r="AC52" s="432"/>
    </row>
    <row r="53" spans="1:29" s="2" customFormat="1" ht="18.75" customHeight="1">
      <c r="A53" s="2">
        <v>18</v>
      </c>
      <c r="B53" s="460" t="s">
        <v>1175</v>
      </c>
      <c r="C53" s="460" t="s">
        <v>1194</v>
      </c>
      <c r="D53" s="460" t="s">
        <v>1794</v>
      </c>
      <c r="E53" s="460" t="s">
        <v>1853</v>
      </c>
      <c r="F53" s="461">
        <v>35067</v>
      </c>
      <c r="G53" s="460" t="s">
        <v>1854</v>
      </c>
      <c r="H53" s="447">
        <v>82.95</v>
      </c>
      <c r="I53" s="447">
        <v>100</v>
      </c>
      <c r="J53" s="447">
        <v>-105</v>
      </c>
      <c r="K53" s="447">
        <v>-105</v>
      </c>
      <c r="L53" s="446">
        <v>100</v>
      </c>
      <c r="M53" s="447">
        <v>126</v>
      </c>
      <c r="N53" s="447">
        <v>-130</v>
      </c>
      <c r="O53" s="447">
        <v>130</v>
      </c>
      <c r="P53" s="446">
        <v>130</v>
      </c>
      <c r="Q53" s="446">
        <f t="shared" si="1"/>
        <v>230</v>
      </c>
      <c r="R53" s="447"/>
      <c r="S53" s="447"/>
      <c r="T53" s="273">
        <f t="shared" si="2"/>
        <v>278.26272971947674</v>
      </c>
      <c r="U53" s="432"/>
      <c r="V53" s="432"/>
      <c r="W53" s="432"/>
      <c r="X53" s="432"/>
      <c r="Y53" s="432"/>
      <c r="Z53" s="432"/>
      <c r="AA53" s="432"/>
      <c r="AB53" s="432"/>
      <c r="AC53" s="432"/>
    </row>
    <row r="54" spans="1:29" s="2" customFormat="1" ht="18.75" customHeight="1">
      <c r="A54" s="443">
        <v>6</v>
      </c>
      <c r="B54" s="460" t="s">
        <v>1175</v>
      </c>
      <c r="C54" s="460" t="s">
        <v>1203</v>
      </c>
      <c r="D54" s="460" t="s">
        <v>1840</v>
      </c>
      <c r="E54" s="460" t="s">
        <v>1855</v>
      </c>
      <c r="F54" s="461">
        <v>28079</v>
      </c>
      <c r="G54" s="460" t="s">
        <v>1531</v>
      </c>
      <c r="H54" s="273">
        <v>114.6</v>
      </c>
      <c r="I54" s="449">
        <v>105</v>
      </c>
      <c r="J54" s="449">
        <v>-108</v>
      </c>
      <c r="K54" s="449">
        <v>-117</v>
      </c>
      <c r="L54" s="445">
        <v>105</v>
      </c>
      <c r="M54" s="449">
        <v>138</v>
      </c>
      <c r="N54" s="449">
        <v>144</v>
      </c>
      <c r="O54" s="449">
        <v>154</v>
      </c>
      <c r="P54" s="445">
        <v>154</v>
      </c>
      <c r="Q54" s="446">
        <f t="shared" si="1"/>
        <v>259</v>
      </c>
      <c r="R54" s="447"/>
      <c r="S54" s="447"/>
      <c r="T54" s="273">
        <f t="shared" si="2"/>
        <v>275.24013891961056</v>
      </c>
      <c r="U54" s="432"/>
      <c r="V54" s="432"/>
      <c r="W54" s="432"/>
      <c r="X54" s="432"/>
      <c r="Y54" s="432"/>
      <c r="Z54" s="432"/>
      <c r="AA54" s="432"/>
      <c r="AB54" s="432"/>
      <c r="AC54" s="432"/>
    </row>
    <row r="55" spans="1:29" s="2" customFormat="1" ht="15.6" customHeight="1">
      <c r="A55" s="450">
        <v>12</v>
      </c>
      <c r="B55" s="460" t="s">
        <v>1175</v>
      </c>
      <c r="C55" s="460" t="s">
        <v>1177</v>
      </c>
      <c r="D55" s="460" t="s">
        <v>1192</v>
      </c>
      <c r="E55" s="460" t="s">
        <v>1856</v>
      </c>
      <c r="F55" s="461">
        <v>36255</v>
      </c>
      <c r="G55" s="460" t="s">
        <v>1857</v>
      </c>
      <c r="H55" s="449">
        <v>84.25</v>
      </c>
      <c r="I55" s="449">
        <v>45</v>
      </c>
      <c r="J55" s="449">
        <v>49</v>
      </c>
      <c r="K55" s="449">
        <v>52</v>
      </c>
      <c r="L55" s="451">
        <v>52</v>
      </c>
      <c r="M55" s="449">
        <v>61</v>
      </c>
      <c r="N55" s="449">
        <v>67</v>
      </c>
      <c r="O55" s="449">
        <v>70</v>
      </c>
      <c r="P55" s="451">
        <v>70</v>
      </c>
      <c r="Q55" s="446">
        <f t="shared" si="1"/>
        <v>122</v>
      </c>
      <c r="R55" s="447"/>
      <c r="S55" s="447"/>
      <c r="T55" s="273">
        <f t="shared" si="2"/>
        <v>146.4403455443744</v>
      </c>
      <c r="U55" s="432"/>
      <c r="V55" s="432"/>
      <c r="W55" s="432"/>
      <c r="X55" s="432"/>
      <c r="Y55" s="432"/>
      <c r="Z55" s="432"/>
      <c r="AA55" s="432"/>
      <c r="AB55" s="432"/>
      <c r="AC55" s="432"/>
    </row>
    <row r="56" spans="1:29" s="2" customFormat="1" ht="15.6" customHeight="1">
      <c r="A56" s="450">
        <v>6</v>
      </c>
      <c r="B56" s="460" t="s">
        <v>376</v>
      </c>
      <c r="C56" s="460" t="s">
        <v>1177</v>
      </c>
      <c r="D56" s="460" t="s">
        <v>1836</v>
      </c>
      <c r="E56" s="460" t="s">
        <v>1858</v>
      </c>
      <c r="F56" s="461">
        <v>36607</v>
      </c>
      <c r="G56" s="460" t="s">
        <v>1859</v>
      </c>
      <c r="H56" s="449">
        <v>58</v>
      </c>
      <c r="I56" s="449">
        <v>62</v>
      </c>
      <c r="J56" s="449">
        <v>65</v>
      </c>
      <c r="K56" s="449">
        <v>-68</v>
      </c>
      <c r="L56" s="451">
        <v>65</v>
      </c>
      <c r="M56" s="449">
        <v>82</v>
      </c>
      <c r="N56" s="449">
        <v>-84</v>
      </c>
      <c r="O56" s="449">
        <v>-85</v>
      </c>
      <c r="P56" s="451">
        <v>82</v>
      </c>
      <c r="Q56" s="446">
        <f t="shared" si="1"/>
        <v>147</v>
      </c>
      <c r="R56" s="447"/>
      <c r="S56" s="447"/>
      <c r="T56" s="273">
        <f>Q56*(10^(0.89726074*((LOG10(H56/148.026))^2)))</f>
        <v>206.95787686249068</v>
      </c>
      <c r="U56" s="432"/>
      <c r="V56" s="432"/>
      <c r="W56" s="432"/>
      <c r="X56" s="432"/>
      <c r="Y56" s="432"/>
      <c r="Z56" s="432"/>
      <c r="AA56" s="432"/>
      <c r="AB56" s="432"/>
      <c r="AC56" s="432"/>
    </row>
    <row r="57" spans="1:29" s="2" customFormat="1" ht="18.75" customHeight="1">
      <c r="A57" s="450">
        <v>17</v>
      </c>
      <c r="B57" s="460" t="s">
        <v>1175</v>
      </c>
      <c r="C57" s="460" t="s">
        <v>1194</v>
      </c>
      <c r="D57" s="460" t="s">
        <v>1823</v>
      </c>
      <c r="E57" s="460" t="s">
        <v>1655</v>
      </c>
      <c r="F57" s="460"/>
      <c r="G57" s="460" t="s">
        <v>1860</v>
      </c>
      <c r="H57" s="449">
        <v>60.4</v>
      </c>
      <c r="I57" s="447">
        <v>75</v>
      </c>
      <c r="J57" s="447">
        <v>-80</v>
      </c>
      <c r="K57" s="447">
        <v>-80</v>
      </c>
      <c r="L57" s="451">
        <v>75</v>
      </c>
      <c r="M57" s="447">
        <v>95</v>
      </c>
      <c r="N57" s="447">
        <v>103</v>
      </c>
      <c r="O57" s="447">
        <v>-106</v>
      </c>
      <c r="P57" s="451">
        <v>103</v>
      </c>
      <c r="Q57" s="446">
        <f t="shared" si="1"/>
        <v>178</v>
      </c>
      <c r="R57" s="447"/>
      <c r="S57" s="447"/>
      <c r="T57" s="273">
        <f>Q57*(10^(0.794358141*((LOG10(H57/174.393))^2)))</f>
        <v>262.34090719454895</v>
      </c>
      <c r="U57" s="432"/>
      <c r="V57" s="432"/>
      <c r="W57" s="432"/>
      <c r="X57" s="432"/>
      <c r="Y57" s="432"/>
      <c r="Z57" s="432"/>
      <c r="AA57" s="432"/>
      <c r="AB57" s="432"/>
      <c r="AC57" s="432"/>
    </row>
    <row r="58" spans="1:29" s="2" customFormat="1" ht="18.75" customHeight="1">
      <c r="A58" s="2">
        <v>13</v>
      </c>
      <c r="B58" s="460" t="s">
        <v>376</v>
      </c>
      <c r="C58" s="460" t="s">
        <v>1177</v>
      </c>
      <c r="D58" s="460" t="s">
        <v>1836</v>
      </c>
      <c r="E58" s="460" t="s">
        <v>1861</v>
      </c>
      <c r="F58" s="461">
        <v>36771</v>
      </c>
      <c r="G58" s="460" t="s">
        <v>473</v>
      </c>
      <c r="H58" s="447">
        <v>55.3</v>
      </c>
      <c r="I58" s="447">
        <v>53</v>
      </c>
      <c r="J58" s="447">
        <v>55</v>
      </c>
      <c r="K58" s="447">
        <v>58</v>
      </c>
      <c r="L58" s="446">
        <v>58</v>
      </c>
      <c r="M58" s="447">
        <v>63</v>
      </c>
      <c r="N58" s="447">
        <v>65</v>
      </c>
      <c r="O58" s="447">
        <v>68</v>
      </c>
      <c r="P58" s="446">
        <v>68</v>
      </c>
      <c r="Q58" s="446">
        <f t="shared" si="1"/>
        <v>126</v>
      </c>
      <c r="R58" s="447"/>
      <c r="S58" s="447"/>
      <c r="T58" s="273">
        <f>Q58*(10^(0.89726074*((LOG10(H58/148.026))^2)))</f>
        <v>183.8387911443983</v>
      </c>
      <c r="U58" s="432"/>
      <c r="V58" s="432"/>
      <c r="W58" s="432"/>
      <c r="X58" s="432"/>
      <c r="Y58" s="432"/>
      <c r="Z58" s="432"/>
      <c r="AA58" s="432"/>
      <c r="AB58" s="432"/>
      <c r="AC58" s="432"/>
    </row>
    <row r="59" spans="1:29" s="2" customFormat="1" ht="18.75" customHeight="1">
      <c r="A59" s="2">
        <v>12</v>
      </c>
      <c r="B59" s="460" t="s">
        <v>376</v>
      </c>
      <c r="C59" s="460" t="s">
        <v>1194</v>
      </c>
      <c r="D59" s="460" t="s">
        <v>1805</v>
      </c>
      <c r="E59" s="460" t="s">
        <v>1648</v>
      </c>
      <c r="F59" s="461">
        <v>34803</v>
      </c>
      <c r="G59" s="460" t="s">
        <v>458</v>
      </c>
      <c r="H59" s="447">
        <v>67.400000000000006</v>
      </c>
      <c r="I59" s="273">
        <v>73</v>
      </c>
      <c r="J59" s="273">
        <v>77</v>
      </c>
      <c r="K59" s="273">
        <v>-81</v>
      </c>
      <c r="L59" s="446">
        <v>77</v>
      </c>
      <c r="M59" s="273">
        <v>94</v>
      </c>
      <c r="N59" s="273">
        <v>-98</v>
      </c>
      <c r="O59" s="273">
        <v>-100</v>
      </c>
      <c r="P59" s="446">
        <v>94</v>
      </c>
      <c r="Q59" s="446">
        <f t="shared" si="1"/>
        <v>171</v>
      </c>
      <c r="R59" s="447"/>
      <c r="S59" s="447"/>
      <c r="T59" s="273">
        <f>Q59*(10^(0.89726074*((LOG10(H59/148.026))^2)))</f>
        <v>217.64357672222502</v>
      </c>
      <c r="U59" s="432"/>
      <c r="V59" s="432"/>
      <c r="W59" s="432"/>
      <c r="X59" s="432"/>
      <c r="Y59" s="432"/>
      <c r="Z59" s="432"/>
      <c r="AA59" s="432"/>
      <c r="AB59" s="432"/>
      <c r="AC59" s="432"/>
    </row>
    <row r="60" spans="1:29" s="2" customFormat="1" ht="18.75" customHeight="1">
      <c r="A60" s="443">
        <v>5</v>
      </c>
      <c r="B60" s="460" t="s">
        <v>376</v>
      </c>
      <c r="C60" s="460" t="s">
        <v>1194</v>
      </c>
      <c r="D60" s="460" t="s">
        <v>1836</v>
      </c>
      <c r="E60" s="460" t="s">
        <v>1862</v>
      </c>
      <c r="F60" s="461">
        <v>34892</v>
      </c>
      <c r="G60" s="460" t="s">
        <v>1501</v>
      </c>
      <c r="H60" s="444">
        <v>56</v>
      </c>
      <c r="I60" s="273">
        <v>35</v>
      </c>
      <c r="J60" s="273">
        <v>38</v>
      </c>
      <c r="K60" s="273">
        <v>41</v>
      </c>
      <c r="L60" s="445">
        <v>41</v>
      </c>
      <c r="M60" s="273">
        <v>45</v>
      </c>
      <c r="N60" s="273">
        <v>50</v>
      </c>
      <c r="O60" s="273">
        <v>55</v>
      </c>
      <c r="P60" s="445">
        <v>55</v>
      </c>
      <c r="Q60" s="446">
        <f t="shared" si="1"/>
        <v>96</v>
      </c>
      <c r="R60" s="447"/>
      <c r="S60" s="447"/>
      <c r="T60" s="273">
        <f>Q60*(10^(0.89726074*((LOG10(H60/148.026))^2)))</f>
        <v>138.73071046487661</v>
      </c>
      <c r="U60" s="432"/>
      <c r="V60" s="432"/>
      <c r="W60" s="432"/>
      <c r="X60" s="432"/>
      <c r="Y60" s="432"/>
      <c r="Z60" s="432"/>
      <c r="AA60" s="432"/>
      <c r="AB60" s="432"/>
      <c r="AC60" s="432"/>
    </row>
    <row r="61" spans="1:29" s="2" customFormat="1" ht="18.75" customHeight="1">
      <c r="A61" s="443">
        <v>7</v>
      </c>
      <c r="B61" s="460" t="s">
        <v>376</v>
      </c>
      <c r="C61" s="460" t="s">
        <v>1203</v>
      </c>
      <c r="D61" s="460" t="s">
        <v>1813</v>
      </c>
      <c r="E61" s="460" t="s">
        <v>1863</v>
      </c>
      <c r="F61" s="461">
        <v>29150</v>
      </c>
      <c r="G61" s="460" t="s">
        <v>1800</v>
      </c>
      <c r="H61" s="273">
        <v>74.349999999999994</v>
      </c>
      <c r="I61" s="273">
        <v>40</v>
      </c>
      <c r="J61" s="273">
        <v>43</v>
      </c>
      <c r="K61" s="273">
        <v>-49</v>
      </c>
      <c r="L61" s="445">
        <v>43</v>
      </c>
      <c r="M61" s="273">
        <v>50</v>
      </c>
      <c r="N61" s="273">
        <v>55</v>
      </c>
      <c r="O61" s="273">
        <v>-60</v>
      </c>
      <c r="P61" s="445">
        <v>55</v>
      </c>
      <c r="Q61" s="446">
        <f t="shared" si="1"/>
        <v>98</v>
      </c>
      <c r="R61" s="447"/>
      <c r="S61" s="447"/>
      <c r="T61" s="273">
        <f>Q61*(10^(0.89726074*((LOG10(H61/148.026))^2)))</f>
        <v>117.88883789122202</v>
      </c>
      <c r="U61" s="432"/>
      <c r="V61" s="432"/>
      <c r="W61" s="432"/>
      <c r="X61" s="432"/>
      <c r="Y61" s="432"/>
      <c r="Z61" s="432"/>
      <c r="AA61" s="432"/>
      <c r="AB61" s="432"/>
      <c r="AC61" s="432"/>
    </row>
    <row r="62" spans="1:29" s="2" customFormat="1" ht="18.75" customHeight="1">
      <c r="A62" s="443">
        <v>2</v>
      </c>
      <c r="B62" s="460" t="s">
        <v>1175</v>
      </c>
      <c r="C62" s="460" t="s">
        <v>1199</v>
      </c>
      <c r="D62" s="460" t="s">
        <v>1826</v>
      </c>
      <c r="E62" s="460" t="s">
        <v>1864</v>
      </c>
      <c r="F62" s="461">
        <v>29706</v>
      </c>
      <c r="G62" s="460" t="s">
        <v>1259</v>
      </c>
      <c r="H62" s="273">
        <v>93.05</v>
      </c>
      <c r="I62" s="273">
        <v>105</v>
      </c>
      <c r="J62" s="273">
        <v>110</v>
      </c>
      <c r="K62" s="273">
        <v>-115</v>
      </c>
      <c r="L62" s="445">
        <v>110</v>
      </c>
      <c r="M62" s="273">
        <v>130</v>
      </c>
      <c r="N62" s="273">
        <v>135</v>
      </c>
      <c r="O62" s="273">
        <v>-140</v>
      </c>
      <c r="P62" s="445">
        <v>135</v>
      </c>
      <c r="Q62" s="446">
        <f t="shared" si="1"/>
        <v>245</v>
      </c>
      <c r="R62" s="447"/>
      <c r="S62" s="447"/>
      <c r="T62" s="273">
        <f>Q62*(10^(0.794358141*((LOG10(H62/174.393))^2)))</f>
        <v>280.72919607866402</v>
      </c>
      <c r="U62" s="432"/>
      <c r="V62" s="432"/>
      <c r="W62" s="432"/>
      <c r="X62" s="432"/>
      <c r="Y62" s="432"/>
      <c r="Z62" s="432"/>
      <c r="AA62" s="432"/>
      <c r="AB62" s="432"/>
      <c r="AC62" s="432"/>
    </row>
    <row r="63" spans="1:29" s="2" customFormat="1" ht="18.75" customHeight="1">
      <c r="A63" s="443">
        <v>14</v>
      </c>
      <c r="B63" s="460" t="s">
        <v>376</v>
      </c>
      <c r="C63" s="460" t="s">
        <v>1199</v>
      </c>
      <c r="D63" s="460" t="s">
        <v>1818</v>
      </c>
      <c r="E63" s="460" t="s">
        <v>1865</v>
      </c>
      <c r="F63" s="461">
        <v>33357</v>
      </c>
      <c r="G63" s="460" t="s">
        <v>458</v>
      </c>
      <c r="H63" s="273">
        <v>62.8</v>
      </c>
      <c r="I63" s="273">
        <v>51</v>
      </c>
      <c r="J63" s="273">
        <v>-54</v>
      </c>
      <c r="K63" s="273">
        <v>-55</v>
      </c>
      <c r="L63" s="445">
        <v>51</v>
      </c>
      <c r="M63" s="273">
        <v>59</v>
      </c>
      <c r="N63" s="273">
        <v>-68</v>
      </c>
      <c r="O63" s="273">
        <v>-68</v>
      </c>
      <c r="P63" s="445">
        <v>59</v>
      </c>
      <c r="Q63" s="446">
        <f t="shared" si="1"/>
        <v>110</v>
      </c>
      <c r="R63" s="447"/>
      <c r="S63" s="447"/>
      <c r="T63" s="273">
        <f t="shared" ref="T63:T69" si="3">Q63*(10^(0.89726074*((LOG10(H63/148.026))^2)))</f>
        <v>146.49133019040204</v>
      </c>
      <c r="U63" s="432"/>
      <c r="V63" s="432"/>
      <c r="W63" s="432"/>
      <c r="X63" s="432"/>
      <c r="Y63" s="432"/>
      <c r="Z63" s="432"/>
      <c r="AA63" s="432"/>
      <c r="AB63" s="432"/>
      <c r="AC63" s="432"/>
    </row>
    <row r="64" spans="1:29" s="2" customFormat="1" ht="18.75" customHeight="1">
      <c r="A64" s="443">
        <v>17</v>
      </c>
      <c r="B64" s="460" t="s">
        <v>376</v>
      </c>
      <c r="C64" s="460" t="s">
        <v>1194</v>
      </c>
      <c r="D64" s="460" t="s">
        <v>1805</v>
      </c>
      <c r="E64" s="460" t="s">
        <v>1866</v>
      </c>
      <c r="F64" s="461">
        <v>35074</v>
      </c>
      <c r="G64" s="460" t="s">
        <v>1259</v>
      </c>
      <c r="H64" s="273">
        <v>69</v>
      </c>
      <c r="I64" s="273">
        <v>-73</v>
      </c>
      <c r="J64" s="273">
        <v>73</v>
      </c>
      <c r="K64" s="273">
        <v>76</v>
      </c>
      <c r="L64" s="445">
        <v>76</v>
      </c>
      <c r="M64" s="273">
        <v>85</v>
      </c>
      <c r="N64" s="273">
        <v>-89</v>
      </c>
      <c r="O64" s="273">
        <v>-91</v>
      </c>
      <c r="P64" s="445">
        <v>85</v>
      </c>
      <c r="Q64" s="446">
        <f t="shared" si="1"/>
        <v>161</v>
      </c>
      <c r="R64" s="447"/>
      <c r="S64" s="447"/>
      <c r="T64" s="273">
        <f t="shared" si="3"/>
        <v>202.03252058124477</v>
      </c>
      <c r="U64" s="432"/>
      <c r="V64" s="432"/>
      <c r="W64" s="432"/>
      <c r="X64" s="432"/>
      <c r="Y64" s="432"/>
      <c r="Z64" s="432"/>
      <c r="AA64" s="432"/>
      <c r="AB64" s="432"/>
      <c r="AC64" s="432"/>
    </row>
    <row r="65" spans="1:29" s="2" customFormat="1" ht="18.75" customHeight="1">
      <c r="A65" s="443">
        <v>10</v>
      </c>
      <c r="B65" s="460" t="s">
        <v>376</v>
      </c>
      <c r="C65" s="460" t="s">
        <v>1199</v>
      </c>
      <c r="D65" s="460" t="s">
        <v>1805</v>
      </c>
      <c r="E65" s="460" t="s">
        <v>1867</v>
      </c>
      <c r="F65" s="461">
        <v>32211</v>
      </c>
      <c r="G65" s="460" t="s">
        <v>1868</v>
      </c>
      <c r="H65" s="273">
        <v>67.3</v>
      </c>
      <c r="I65" s="273">
        <v>55</v>
      </c>
      <c r="J65" s="273">
        <v>60</v>
      </c>
      <c r="K65" s="273">
        <v>-65</v>
      </c>
      <c r="L65" s="445">
        <v>60</v>
      </c>
      <c r="M65" s="273">
        <v>70</v>
      </c>
      <c r="N65" s="273">
        <v>75</v>
      </c>
      <c r="O65" s="273">
        <v>-77</v>
      </c>
      <c r="P65" s="445">
        <v>75</v>
      </c>
      <c r="Q65" s="446">
        <f t="shared" si="1"/>
        <v>135</v>
      </c>
      <c r="R65" s="447"/>
      <c r="S65" s="447"/>
      <c r="T65" s="273">
        <f t="shared" si="3"/>
        <v>171.98052236145983</v>
      </c>
      <c r="U65" s="432"/>
      <c r="V65" s="432"/>
      <c r="W65" s="432"/>
      <c r="X65" s="432"/>
      <c r="Y65" s="432"/>
      <c r="Z65" s="432"/>
      <c r="AA65" s="432"/>
      <c r="AB65" s="432"/>
      <c r="AC65" s="432"/>
    </row>
    <row r="66" spans="1:29" s="2" customFormat="1" ht="18.75" customHeight="1">
      <c r="A66" s="443">
        <v>3</v>
      </c>
      <c r="B66" s="460" t="s">
        <v>376</v>
      </c>
      <c r="C66" s="460" t="s">
        <v>1199</v>
      </c>
      <c r="D66" s="460" t="s">
        <v>1813</v>
      </c>
      <c r="E66" s="460" t="s">
        <v>1869</v>
      </c>
      <c r="F66" s="461">
        <v>32234</v>
      </c>
      <c r="G66" s="460" t="s">
        <v>659</v>
      </c>
      <c r="H66" s="273">
        <v>74.25</v>
      </c>
      <c r="I66" s="449">
        <v>37</v>
      </c>
      <c r="J66" s="449">
        <v>40</v>
      </c>
      <c r="K66" s="449">
        <v>-45</v>
      </c>
      <c r="L66" s="445">
        <v>40</v>
      </c>
      <c r="M66" s="449">
        <v>46</v>
      </c>
      <c r="N66" s="449">
        <v>49</v>
      </c>
      <c r="O66" s="449">
        <v>-53</v>
      </c>
      <c r="P66" s="445">
        <v>49</v>
      </c>
      <c r="Q66" s="446">
        <f t="shared" si="1"/>
        <v>89</v>
      </c>
      <c r="R66" s="447"/>
      <c r="S66" s="447"/>
      <c r="T66" s="273">
        <f t="shared" si="3"/>
        <v>107.13974597545734</v>
      </c>
      <c r="U66" s="432"/>
      <c r="V66" s="432"/>
      <c r="W66" s="432"/>
      <c r="X66" s="432"/>
      <c r="Y66" s="432"/>
      <c r="Z66" s="432"/>
      <c r="AA66" s="432"/>
      <c r="AB66" s="432"/>
      <c r="AC66" s="432"/>
    </row>
    <row r="67" spans="1:29" s="2" customFormat="1" ht="15.6" customHeight="1">
      <c r="A67" s="450">
        <v>16</v>
      </c>
      <c r="B67" s="460" t="s">
        <v>376</v>
      </c>
      <c r="C67" s="460" t="s">
        <v>1177</v>
      </c>
      <c r="D67" s="460" t="s">
        <v>1870</v>
      </c>
      <c r="E67" s="460" t="s">
        <v>1871</v>
      </c>
      <c r="F67" s="461">
        <v>36838</v>
      </c>
      <c r="G67" s="460" t="s">
        <v>1872</v>
      </c>
      <c r="H67" s="449">
        <v>43</v>
      </c>
      <c r="I67" s="449">
        <v>34</v>
      </c>
      <c r="J67" s="449">
        <v>-36</v>
      </c>
      <c r="K67" s="449">
        <v>-36</v>
      </c>
      <c r="L67" s="451">
        <v>34</v>
      </c>
      <c r="M67" s="449">
        <v>41</v>
      </c>
      <c r="N67" s="449">
        <v>43</v>
      </c>
      <c r="O67" s="449">
        <v>46</v>
      </c>
      <c r="P67" s="451">
        <v>46</v>
      </c>
      <c r="Q67" s="446">
        <f t="shared" si="1"/>
        <v>80</v>
      </c>
      <c r="R67" s="447"/>
      <c r="S67" s="447"/>
      <c r="T67" s="273">
        <f t="shared" si="3"/>
        <v>145.11305110834795</v>
      </c>
      <c r="U67" s="432"/>
      <c r="V67" s="432"/>
      <c r="W67" s="432"/>
      <c r="X67" s="432"/>
      <c r="Y67" s="432"/>
      <c r="Z67" s="432"/>
      <c r="AA67" s="432"/>
      <c r="AB67" s="432"/>
      <c r="AC67" s="432"/>
    </row>
    <row r="68" spans="1:29" s="2" customFormat="1" ht="15.6" customHeight="1">
      <c r="A68" s="450">
        <v>21</v>
      </c>
      <c r="B68" s="460" t="s">
        <v>376</v>
      </c>
      <c r="C68" s="460" t="s">
        <v>1199</v>
      </c>
      <c r="D68" s="460" t="s">
        <v>1805</v>
      </c>
      <c r="E68" s="460" t="s">
        <v>1873</v>
      </c>
      <c r="F68" s="461">
        <v>31480</v>
      </c>
      <c r="G68" s="460" t="s">
        <v>1874</v>
      </c>
      <c r="H68" s="449">
        <v>68.55</v>
      </c>
      <c r="I68" s="449">
        <v>65</v>
      </c>
      <c r="J68" s="449">
        <v>-68</v>
      </c>
      <c r="K68" s="449">
        <v>70</v>
      </c>
      <c r="L68" s="451">
        <v>70</v>
      </c>
      <c r="M68" s="449">
        <v>88</v>
      </c>
      <c r="N68" s="449">
        <v>-92</v>
      </c>
      <c r="O68" s="449">
        <v>-92</v>
      </c>
      <c r="P68" s="451">
        <v>88</v>
      </c>
      <c r="Q68" s="446">
        <f t="shared" si="1"/>
        <v>158</v>
      </c>
      <c r="R68" s="447"/>
      <c r="S68" s="447"/>
      <c r="T68" s="273">
        <f t="shared" si="3"/>
        <v>199.04447295305221</v>
      </c>
      <c r="U68" s="432"/>
      <c r="V68" s="432"/>
      <c r="W68" s="432"/>
      <c r="X68" s="432"/>
      <c r="Y68" s="432"/>
      <c r="Z68" s="432"/>
      <c r="AA68" s="432"/>
      <c r="AB68" s="432"/>
      <c r="AC68" s="432"/>
    </row>
    <row r="69" spans="1:29" s="2" customFormat="1" ht="18.75" customHeight="1">
      <c r="A69" s="450">
        <v>18</v>
      </c>
      <c r="B69" s="460" t="s">
        <v>376</v>
      </c>
      <c r="C69" s="460" t="s">
        <v>1199</v>
      </c>
      <c r="D69" s="460" t="s">
        <v>1805</v>
      </c>
      <c r="E69" s="460" t="s">
        <v>1875</v>
      </c>
      <c r="F69" s="461">
        <v>30349</v>
      </c>
      <c r="G69" s="460" t="s">
        <v>1876</v>
      </c>
      <c r="H69" s="449">
        <v>69</v>
      </c>
      <c r="I69" s="447">
        <v>59</v>
      </c>
      <c r="J69" s="447">
        <v>-62</v>
      </c>
      <c r="K69" s="447">
        <v>-62</v>
      </c>
      <c r="L69" s="451">
        <v>59</v>
      </c>
      <c r="M69" s="447">
        <v>77</v>
      </c>
      <c r="N69" s="447">
        <v>-80</v>
      </c>
      <c r="O69" s="447">
        <v>-80</v>
      </c>
      <c r="P69" s="451">
        <v>77</v>
      </c>
      <c r="Q69" s="446">
        <f t="shared" si="1"/>
        <v>136</v>
      </c>
      <c r="R69" s="447"/>
      <c r="S69" s="447"/>
      <c r="T69" s="273">
        <f t="shared" si="3"/>
        <v>170.66101117421917</v>
      </c>
      <c r="U69" s="432"/>
      <c r="V69" s="432"/>
      <c r="W69" s="432"/>
      <c r="X69" s="432"/>
      <c r="Y69" s="432"/>
      <c r="Z69" s="432"/>
      <c r="AA69" s="432"/>
      <c r="AB69" s="432"/>
      <c r="AC69" s="432"/>
    </row>
    <row r="70" spans="1:29" s="2" customFormat="1" ht="18.75" customHeight="1">
      <c r="A70" s="2">
        <v>10</v>
      </c>
      <c r="B70" s="460" t="s">
        <v>1175</v>
      </c>
      <c r="C70" s="460" t="s">
        <v>1177</v>
      </c>
      <c r="D70" s="460" t="s">
        <v>1838</v>
      </c>
      <c r="E70" s="460" t="s">
        <v>1877</v>
      </c>
      <c r="F70" s="461">
        <v>37832</v>
      </c>
      <c r="G70" s="460" t="s">
        <v>1374</v>
      </c>
      <c r="H70" s="447">
        <v>38.799999999999997</v>
      </c>
      <c r="I70" s="273">
        <v>15</v>
      </c>
      <c r="J70" s="273">
        <v>18</v>
      </c>
      <c r="K70" s="273">
        <v>20</v>
      </c>
      <c r="L70" s="446">
        <v>20</v>
      </c>
      <c r="M70" s="273">
        <v>16</v>
      </c>
      <c r="N70" s="273">
        <v>18</v>
      </c>
      <c r="O70" s="273">
        <v>20</v>
      </c>
      <c r="P70" s="446">
        <v>20</v>
      </c>
      <c r="Q70" s="446">
        <f t="shared" si="1"/>
        <v>40</v>
      </c>
      <c r="R70" s="447"/>
      <c r="S70" s="447"/>
      <c r="T70" s="273">
        <f>Q70*(10^(0.794358141*((LOG10(H70/174.393))^2)))</f>
        <v>87.190168715148189</v>
      </c>
      <c r="U70" s="432"/>
      <c r="V70" s="432"/>
      <c r="W70" s="432"/>
      <c r="X70" s="432"/>
      <c r="Y70" s="432"/>
      <c r="Z70" s="432"/>
      <c r="AA70" s="432"/>
      <c r="AB70" s="432"/>
      <c r="AC70" s="432"/>
    </row>
    <row r="71" spans="1:29" s="2" customFormat="1" ht="18.75" customHeight="1">
      <c r="A71" s="443">
        <v>7</v>
      </c>
      <c r="B71" s="460" t="s">
        <v>376</v>
      </c>
      <c r="C71" s="460" t="s">
        <v>1177</v>
      </c>
      <c r="D71" s="460" t="s">
        <v>1818</v>
      </c>
      <c r="E71" s="460" t="s">
        <v>1878</v>
      </c>
      <c r="F71" s="461">
        <v>36134</v>
      </c>
      <c r="G71" s="460" t="s">
        <v>1259</v>
      </c>
      <c r="H71" s="444">
        <v>59.4</v>
      </c>
      <c r="I71" s="273">
        <v>-52</v>
      </c>
      <c r="J71" s="273">
        <v>52</v>
      </c>
      <c r="K71" s="273">
        <v>-58</v>
      </c>
      <c r="L71" s="445">
        <v>52</v>
      </c>
      <c r="M71" s="273">
        <v>63</v>
      </c>
      <c r="N71" s="273">
        <v>66</v>
      </c>
      <c r="O71" s="273">
        <v>-68</v>
      </c>
      <c r="P71" s="445">
        <v>66</v>
      </c>
      <c r="Q71" s="446">
        <f t="shared" si="1"/>
        <v>118</v>
      </c>
      <c r="R71" s="447"/>
      <c r="S71" s="447"/>
      <c r="T71" s="273">
        <f>Q71*(10^(0.89726074*((LOG10(H71/148.026))^2)))</f>
        <v>163.29732663791449</v>
      </c>
      <c r="U71" s="432"/>
      <c r="V71" s="432"/>
      <c r="W71" s="432"/>
      <c r="X71" s="432"/>
      <c r="Y71" s="432"/>
      <c r="Z71" s="432"/>
      <c r="AA71" s="432"/>
      <c r="AB71" s="432"/>
      <c r="AC71" s="432"/>
    </row>
    <row r="72" spans="1:29" s="2" customFormat="1" ht="18.75" customHeight="1">
      <c r="A72" s="443">
        <v>1</v>
      </c>
      <c r="B72" s="460" t="s">
        <v>1175</v>
      </c>
      <c r="C72" s="460" t="s">
        <v>1203</v>
      </c>
      <c r="D72" s="460" t="s">
        <v>1796</v>
      </c>
      <c r="E72" s="460" t="s">
        <v>1879</v>
      </c>
      <c r="F72" s="461">
        <v>25910</v>
      </c>
      <c r="G72" s="460" t="s">
        <v>635</v>
      </c>
      <c r="H72" s="273">
        <v>102.4</v>
      </c>
      <c r="I72" s="273">
        <v>60</v>
      </c>
      <c r="J72" s="273">
        <v>65</v>
      </c>
      <c r="K72" s="273">
        <v>70</v>
      </c>
      <c r="L72" s="445">
        <v>70</v>
      </c>
      <c r="M72" s="273">
        <v>80</v>
      </c>
      <c r="N72" s="273">
        <v>90</v>
      </c>
      <c r="O72" s="273">
        <v>-100</v>
      </c>
      <c r="P72" s="445">
        <v>90</v>
      </c>
      <c r="Q72" s="446">
        <f t="shared" si="1"/>
        <v>160</v>
      </c>
      <c r="R72" s="447"/>
      <c r="S72" s="447"/>
      <c r="T72" s="273">
        <f>Q72*(10^(0.794358141*((LOG10(H72/174.393))^2)))</f>
        <v>176.43788550526639</v>
      </c>
      <c r="U72" s="432"/>
      <c r="V72" s="432"/>
      <c r="W72" s="432"/>
      <c r="X72" s="432"/>
      <c r="Y72" s="432"/>
      <c r="Z72" s="432"/>
      <c r="AA72" s="432"/>
      <c r="AB72" s="432"/>
      <c r="AC72" s="432"/>
    </row>
    <row r="73" spans="1:29" s="2" customFormat="1" ht="18.75" customHeight="1">
      <c r="A73" s="443">
        <v>11</v>
      </c>
      <c r="B73" s="460" t="s">
        <v>376</v>
      </c>
      <c r="C73" s="460" t="s">
        <v>1203</v>
      </c>
      <c r="D73" s="460" t="s">
        <v>1803</v>
      </c>
      <c r="E73" s="460" t="s">
        <v>272</v>
      </c>
      <c r="F73" s="461">
        <v>25876</v>
      </c>
      <c r="G73" s="460" t="s">
        <v>273</v>
      </c>
      <c r="H73" s="273">
        <v>48.4</v>
      </c>
      <c r="I73" s="273">
        <v>40</v>
      </c>
      <c r="J73" s="273">
        <v>41</v>
      </c>
      <c r="K73" s="273">
        <v>44</v>
      </c>
      <c r="L73" s="445">
        <v>44</v>
      </c>
      <c r="M73" s="273">
        <v>58</v>
      </c>
      <c r="N73" s="273">
        <v>61</v>
      </c>
      <c r="O73" s="273">
        <v>64</v>
      </c>
      <c r="P73" s="445">
        <v>64</v>
      </c>
      <c r="Q73" s="446">
        <f t="shared" si="1"/>
        <v>108</v>
      </c>
      <c r="R73" s="447"/>
      <c r="S73" s="447"/>
      <c r="T73" s="273">
        <f t="shared" ref="T73:T78" si="4">Q73*(10^(0.89726074*((LOG10(H73/148.026))^2)))</f>
        <v>175.75629879364422</v>
      </c>
      <c r="U73" s="432"/>
      <c r="V73" s="432"/>
      <c r="W73" s="432"/>
      <c r="X73" s="432"/>
      <c r="Y73" s="432"/>
      <c r="Z73" s="432"/>
      <c r="AA73" s="432"/>
      <c r="AB73" s="432"/>
      <c r="AC73" s="432"/>
    </row>
    <row r="74" spans="1:29" s="2" customFormat="1" ht="18.75" customHeight="1">
      <c r="A74" s="443">
        <v>10</v>
      </c>
      <c r="B74" s="460" t="s">
        <v>376</v>
      </c>
      <c r="C74" s="460" t="s">
        <v>1199</v>
      </c>
      <c r="D74" s="460" t="s">
        <v>1844</v>
      </c>
      <c r="E74" s="460" t="s">
        <v>1880</v>
      </c>
      <c r="F74" s="461">
        <v>29753</v>
      </c>
      <c r="G74" s="460" t="s">
        <v>1881</v>
      </c>
      <c r="H74" s="273">
        <v>94.4</v>
      </c>
      <c r="I74" s="273">
        <v>37</v>
      </c>
      <c r="J74" s="273">
        <v>40</v>
      </c>
      <c r="K74" s="273">
        <v>-45</v>
      </c>
      <c r="L74" s="445">
        <v>40</v>
      </c>
      <c r="M74" s="273">
        <v>-49</v>
      </c>
      <c r="N74" s="273">
        <v>51</v>
      </c>
      <c r="O74" s="273">
        <v>55</v>
      </c>
      <c r="P74" s="445">
        <v>55</v>
      </c>
      <c r="Q74" s="446">
        <f t="shared" si="1"/>
        <v>95</v>
      </c>
      <c r="R74" s="447"/>
      <c r="S74" s="447"/>
      <c r="T74" s="273">
        <f t="shared" si="4"/>
        <v>102.79456271583437</v>
      </c>
      <c r="U74" s="432"/>
      <c r="V74" s="432"/>
      <c r="W74" s="432"/>
      <c r="X74" s="432"/>
      <c r="Y74" s="432"/>
      <c r="Z74" s="432"/>
      <c r="AA74" s="432"/>
      <c r="AB74" s="432"/>
      <c r="AC74" s="432"/>
    </row>
    <row r="75" spans="1:29" s="2" customFormat="1" ht="18.75" customHeight="1">
      <c r="A75" s="443">
        <v>4</v>
      </c>
      <c r="B75" s="460" t="s">
        <v>376</v>
      </c>
      <c r="C75" s="460" t="s">
        <v>1199</v>
      </c>
      <c r="D75" s="460" t="s">
        <v>1836</v>
      </c>
      <c r="E75" s="460" t="s">
        <v>1882</v>
      </c>
      <c r="F75" s="461">
        <v>34068</v>
      </c>
      <c r="G75" s="460" t="s">
        <v>1370</v>
      </c>
      <c r="H75" s="273">
        <v>57.75</v>
      </c>
      <c r="I75" s="273">
        <v>61</v>
      </c>
      <c r="J75" s="273">
        <v>-63</v>
      </c>
      <c r="K75" s="273">
        <v>-63</v>
      </c>
      <c r="L75" s="445">
        <v>61</v>
      </c>
      <c r="M75" s="273">
        <v>-78</v>
      </c>
      <c r="N75" s="273">
        <v>78</v>
      </c>
      <c r="O75" s="273">
        <v>-80</v>
      </c>
      <c r="P75" s="445">
        <v>78</v>
      </c>
      <c r="Q75" s="446">
        <f t="shared" si="1"/>
        <v>139</v>
      </c>
      <c r="R75" s="447"/>
      <c r="S75" s="447"/>
      <c r="T75" s="273">
        <f t="shared" si="4"/>
        <v>196.31453649955839</v>
      </c>
      <c r="U75" s="432"/>
      <c r="V75" s="432"/>
      <c r="W75" s="432"/>
      <c r="X75" s="432"/>
      <c r="Y75" s="432"/>
      <c r="Z75" s="432"/>
      <c r="AA75" s="432"/>
      <c r="AB75" s="432"/>
      <c r="AC75" s="432"/>
    </row>
    <row r="76" spans="1:29" s="2" customFormat="1" ht="18.75" customHeight="1">
      <c r="A76" s="443">
        <v>2</v>
      </c>
      <c r="B76" s="460" t="s">
        <v>376</v>
      </c>
      <c r="C76" s="460" t="s">
        <v>1199</v>
      </c>
      <c r="D76" s="460" t="s">
        <v>1805</v>
      </c>
      <c r="E76" s="460" t="s">
        <v>76</v>
      </c>
      <c r="F76" s="461">
        <v>29466</v>
      </c>
      <c r="G76" s="460" t="s">
        <v>1883</v>
      </c>
      <c r="H76" s="273">
        <v>68.45</v>
      </c>
      <c r="I76" s="273">
        <v>-69</v>
      </c>
      <c r="J76" s="273">
        <v>-69</v>
      </c>
      <c r="K76" s="273">
        <v>-69</v>
      </c>
      <c r="L76" s="445"/>
      <c r="M76" s="273">
        <v>89</v>
      </c>
      <c r="N76" s="273">
        <v>92</v>
      </c>
      <c r="O76" s="273">
        <v>-94</v>
      </c>
      <c r="P76" s="445">
        <v>92</v>
      </c>
      <c r="Q76" s="446"/>
      <c r="R76" s="447"/>
      <c r="S76" s="447"/>
      <c r="T76" s="273">
        <f t="shared" si="4"/>
        <v>0</v>
      </c>
      <c r="U76" s="432"/>
      <c r="V76" s="432"/>
      <c r="W76" s="432"/>
      <c r="X76" s="432"/>
      <c r="Y76" s="432"/>
      <c r="Z76" s="432"/>
      <c r="AA76" s="432"/>
      <c r="AB76" s="432"/>
      <c r="AC76" s="432"/>
    </row>
    <row r="77" spans="1:29" s="2" customFormat="1" ht="18.75" customHeight="1">
      <c r="A77" s="443">
        <v>17</v>
      </c>
      <c r="B77" s="460" t="s">
        <v>376</v>
      </c>
      <c r="C77" s="460" t="s">
        <v>1177</v>
      </c>
      <c r="D77" s="460" t="s">
        <v>1884</v>
      </c>
      <c r="E77" s="460" t="s">
        <v>1885</v>
      </c>
      <c r="F77" s="461">
        <v>35889</v>
      </c>
      <c r="G77" s="460" t="s">
        <v>1841</v>
      </c>
      <c r="H77" s="273">
        <v>70.650000000000006</v>
      </c>
      <c r="I77" s="273">
        <v>35</v>
      </c>
      <c r="J77" s="273">
        <v>45</v>
      </c>
      <c r="K77" s="273">
        <v>48</v>
      </c>
      <c r="L77" s="445">
        <v>48</v>
      </c>
      <c r="M77" s="273">
        <v>50</v>
      </c>
      <c r="N77" s="273">
        <v>62</v>
      </c>
      <c r="O77" s="273">
        <v>72</v>
      </c>
      <c r="P77" s="445">
        <v>72</v>
      </c>
      <c r="Q77" s="446">
        <f>L77+P77</f>
        <v>120</v>
      </c>
      <c r="R77" s="447"/>
      <c r="S77" s="447"/>
      <c r="T77" s="273">
        <f t="shared" si="4"/>
        <v>148.5135322424679</v>
      </c>
      <c r="U77" s="432"/>
      <c r="V77" s="432"/>
      <c r="W77" s="432"/>
      <c r="X77" s="432"/>
      <c r="Y77" s="432"/>
      <c r="Z77" s="432"/>
      <c r="AA77" s="432"/>
      <c r="AB77" s="432"/>
      <c r="AC77" s="432"/>
    </row>
    <row r="78" spans="1:29" s="2" customFormat="1" ht="18.75" customHeight="1">
      <c r="A78" s="443">
        <v>9</v>
      </c>
      <c r="B78" s="460" t="s">
        <v>376</v>
      </c>
      <c r="C78" s="460" t="s">
        <v>1177</v>
      </c>
      <c r="D78" s="460" t="s">
        <v>1870</v>
      </c>
      <c r="E78" s="460" t="s">
        <v>262</v>
      </c>
      <c r="F78" s="461">
        <v>37524</v>
      </c>
      <c r="G78" s="460" t="s">
        <v>263</v>
      </c>
      <c r="H78" s="273">
        <v>41.65</v>
      </c>
      <c r="I78" s="449">
        <v>40</v>
      </c>
      <c r="J78" s="449">
        <v>43</v>
      </c>
      <c r="K78" s="449">
        <v>-45</v>
      </c>
      <c r="L78" s="445">
        <v>43</v>
      </c>
      <c r="M78" s="449">
        <v>50</v>
      </c>
      <c r="N78" s="449">
        <v>53</v>
      </c>
      <c r="O78" s="449">
        <v>57</v>
      </c>
      <c r="P78" s="445">
        <v>57</v>
      </c>
      <c r="Q78" s="446">
        <f>L78+P78</f>
        <v>100</v>
      </c>
      <c r="R78" s="447"/>
      <c r="S78" s="447"/>
      <c r="T78" s="273">
        <f t="shared" si="4"/>
        <v>187.12655930442116</v>
      </c>
      <c r="U78" s="432"/>
      <c r="V78" s="432"/>
      <c r="W78" s="432"/>
      <c r="X78" s="432"/>
      <c r="Y78" s="432"/>
      <c r="Z78" s="432"/>
      <c r="AA78" s="432"/>
      <c r="AB78" s="432"/>
      <c r="AC78" s="432"/>
    </row>
    <row r="79" spans="1:29" s="2" customFormat="1" ht="18.75" customHeight="1">
      <c r="A79" s="450">
        <v>9</v>
      </c>
      <c r="B79" s="460" t="s">
        <v>1175</v>
      </c>
      <c r="C79" s="460" t="s">
        <v>1203</v>
      </c>
      <c r="D79" s="460" t="s">
        <v>1826</v>
      </c>
      <c r="E79" s="460" t="s">
        <v>1886</v>
      </c>
      <c r="F79" s="461">
        <v>23303</v>
      </c>
      <c r="G79" s="460" t="s">
        <v>1408</v>
      </c>
      <c r="H79" s="449">
        <v>90.3</v>
      </c>
      <c r="I79" s="449">
        <v>85</v>
      </c>
      <c r="J79" s="449">
        <v>92</v>
      </c>
      <c r="K79" s="449">
        <v>-95</v>
      </c>
      <c r="L79" s="451">
        <v>92</v>
      </c>
      <c r="M79" s="449">
        <v>105</v>
      </c>
      <c r="N79" s="449">
        <v>110</v>
      </c>
      <c r="O79" s="449">
        <v>-115</v>
      </c>
      <c r="P79" s="451">
        <v>110</v>
      </c>
      <c r="Q79" s="446">
        <f>L79+P79</f>
        <v>202</v>
      </c>
      <c r="R79" s="447"/>
      <c r="S79" s="447"/>
      <c r="T79" s="273">
        <f>Q79*(10^(0.794358141*((LOG10(H79/174.393))^2)))</f>
        <v>234.56034851730365</v>
      </c>
      <c r="U79" s="432"/>
      <c r="V79" s="432"/>
      <c r="W79" s="432"/>
      <c r="X79" s="432"/>
      <c r="Y79" s="432"/>
      <c r="Z79" s="432"/>
      <c r="AA79" s="432"/>
      <c r="AB79" s="432"/>
      <c r="AC79" s="432"/>
    </row>
    <row r="80" spans="1:29" s="2" customFormat="1" ht="15.6" customHeight="1">
      <c r="A80" s="450">
        <v>7</v>
      </c>
      <c r="B80" s="460" t="s">
        <v>376</v>
      </c>
      <c r="C80" s="460" t="s">
        <v>1177</v>
      </c>
      <c r="D80" s="460" t="s">
        <v>1805</v>
      </c>
      <c r="E80" s="460" t="s">
        <v>1887</v>
      </c>
      <c r="F80" s="461">
        <v>36483</v>
      </c>
      <c r="G80" s="460" t="s">
        <v>1284</v>
      </c>
      <c r="H80" s="449">
        <v>67.45</v>
      </c>
      <c r="I80" s="449">
        <v>-47</v>
      </c>
      <c r="J80" s="449">
        <v>-47</v>
      </c>
      <c r="K80" s="449">
        <v>-47</v>
      </c>
      <c r="L80" s="451"/>
      <c r="M80" s="449">
        <v>54</v>
      </c>
      <c r="N80" s="449">
        <v>56</v>
      </c>
      <c r="O80" s="449">
        <v>60</v>
      </c>
      <c r="P80" s="451">
        <v>60</v>
      </c>
      <c r="Q80" s="446"/>
      <c r="R80" s="447"/>
      <c r="S80" s="447"/>
      <c r="T80" s="273">
        <f>Q80*(10^(0.89726074*((LOG10(H80/148.026))^2)))</f>
        <v>0</v>
      </c>
      <c r="U80" s="432"/>
      <c r="V80" s="432"/>
      <c r="W80" s="432"/>
      <c r="X80" s="432"/>
      <c r="Y80" s="432"/>
      <c r="Z80" s="432"/>
      <c r="AA80" s="432"/>
      <c r="AB80" s="432"/>
      <c r="AC80" s="432"/>
    </row>
    <row r="81" spans="1:29" s="2" customFormat="1" ht="15.6" customHeight="1">
      <c r="A81" s="450">
        <v>4</v>
      </c>
      <c r="B81" s="460" t="s">
        <v>376</v>
      </c>
      <c r="C81" s="460" t="s">
        <v>1199</v>
      </c>
      <c r="D81" s="460" t="s">
        <v>1813</v>
      </c>
      <c r="E81" s="460" t="s">
        <v>1888</v>
      </c>
      <c r="F81" s="461">
        <v>34609</v>
      </c>
      <c r="G81" s="460" t="s">
        <v>458</v>
      </c>
      <c r="H81" s="449">
        <v>73.8</v>
      </c>
      <c r="I81" s="449">
        <v>52</v>
      </c>
      <c r="J81" s="449">
        <v>56</v>
      </c>
      <c r="K81" s="449">
        <v>60</v>
      </c>
      <c r="L81" s="451">
        <v>60</v>
      </c>
      <c r="M81" s="449">
        <v>-83</v>
      </c>
      <c r="N81" s="449">
        <v>-85</v>
      </c>
      <c r="O81" s="449">
        <v>-85</v>
      </c>
      <c r="P81" s="451"/>
      <c r="Q81" s="446"/>
      <c r="R81" s="447"/>
      <c r="S81" s="447"/>
      <c r="T81" s="273">
        <f>Q81*(10^(0.89726074*((LOG10(H81/148.026))^2)))</f>
        <v>0</v>
      </c>
      <c r="U81" s="432"/>
      <c r="V81" s="432"/>
      <c r="W81" s="432"/>
      <c r="X81" s="432"/>
      <c r="Y81" s="432"/>
      <c r="Z81" s="432"/>
      <c r="AA81" s="432"/>
      <c r="AB81" s="432"/>
      <c r="AC81" s="432"/>
    </row>
    <row r="82" spans="1:29" s="2" customFormat="1" ht="18.75" customHeight="1">
      <c r="A82" s="450">
        <v>8</v>
      </c>
      <c r="B82" s="460" t="s">
        <v>1175</v>
      </c>
      <c r="C82" s="460" t="s">
        <v>1177</v>
      </c>
      <c r="D82" s="460" t="s">
        <v>1838</v>
      </c>
      <c r="E82" s="460" t="s">
        <v>1889</v>
      </c>
      <c r="F82" s="461">
        <v>38060</v>
      </c>
      <c r="G82" s="460" t="s">
        <v>1890</v>
      </c>
      <c r="H82" s="449">
        <v>28.2</v>
      </c>
      <c r="I82" s="447">
        <v>10</v>
      </c>
      <c r="J82" s="447">
        <v>11</v>
      </c>
      <c r="K82" s="447">
        <v>12</v>
      </c>
      <c r="L82" s="451">
        <v>12</v>
      </c>
      <c r="M82" s="447">
        <v>15</v>
      </c>
      <c r="N82" s="447">
        <v>16</v>
      </c>
      <c r="O82" s="447">
        <v>17</v>
      </c>
      <c r="P82" s="451">
        <v>17</v>
      </c>
      <c r="Q82" s="446">
        <f>L82+P82</f>
        <v>29</v>
      </c>
      <c r="R82" s="447"/>
      <c r="S82" s="447"/>
      <c r="T82" s="273">
        <f>Q82*(10^(0.794358141*((LOG10(H82/174.393))^2)))</f>
        <v>91.151674262729259</v>
      </c>
      <c r="U82" s="432"/>
      <c r="V82" s="432"/>
      <c r="W82" s="432"/>
      <c r="X82" s="432"/>
      <c r="Y82" s="432"/>
      <c r="Z82" s="432"/>
      <c r="AA82" s="432"/>
      <c r="AB82" s="432"/>
      <c r="AC82" s="432"/>
    </row>
    <row r="83" spans="1:29" s="2" customFormat="1" ht="18.75" customHeight="1">
      <c r="A83" s="2">
        <v>20</v>
      </c>
      <c r="B83" s="460" t="s">
        <v>376</v>
      </c>
      <c r="C83" s="460" t="s">
        <v>1199</v>
      </c>
      <c r="D83" s="460" t="s">
        <v>1818</v>
      </c>
      <c r="E83" s="460" t="s">
        <v>10</v>
      </c>
      <c r="F83" s="461">
        <v>28047</v>
      </c>
      <c r="G83" s="460" t="s">
        <v>1891</v>
      </c>
      <c r="H83" s="447">
        <v>60.8</v>
      </c>
      <c r="I83" s="447">
        <v>-68</v>
      </c>
      <c r="J83" s="447">
        <v>68</v>
      </c>
      <c r="K83" s="447">
        <v>-72</v>
      </c>
      <c r="L83" s="446">
        <v>68</v>
      </c>
      <c r="M83" s="447">
        <v>84</v>
      </c>
      <c r="N83" s="447">
        <v>86</v>
      </c>
      <c r="O83" s="447">
        <v>-89</v>
      </c>
      <c r="P83" s="446">
        <v>86</v>
      </c>
      <c r="Q83" s="446">
        <f>L83+P83</f>
        <v>154</v>
      </c>
      <c r="R83" s="447"/>
      <c r="S83" s="447"/>
      <c r="T83" s="273">
        <f>Q83*(10^(0.89726074*((LOG10(H83/148.026))^2)))</f>
        <v>209.65733968045217</v>
      </c>
      <c r="U83" s="432"/>
      <c r="V83" s="432"/>
      <c r="W83" s="432"/>
      <c r="X83" s="432"/>
      <c r="Y83" s="432"/>
      <c r="Z83" s="432"/>
      <c r="AA83" s="432"/>
      <c r="AB83" s="432"/>
      <c r="AC83" s="432"/>
    </row>
    <row r="84" spans="1:29" s="2" customFormat="1" ht="18.75" customHeight="1">
      <c r="A84" s="2">
        <v>11</v>
      </c>
      <c r="B84" s="460" t="s">
        <v>376</v>
      </c>
      <c r="C84" s="460" t="s">
        <v>1199</v>
      </c>
      <c r="D84" s="460" t="s">
        <v>1844</v>
      </c>
      <c r="E84" s="460" t="s">
        <v>81</v>
      </c>
      <c r="F84" s="461">
        <v>32504</v>
      </c>
      <c r="G84" s="460" t="s">
        <v>1481</v>
      </c>
      <c r="H84" s="447">
        <v>93.25</v>
      </c>
      <c r="I84" s="273">
        <v>50</v>
      </c>
      <c r="J84" s="273">
        <v>52</v>
      </c>
      <c r="K84" s="273">
        <v>-53</v>
      </c>
      <c r="L84" s="446">
        <v>52</v>
      </c>
      <c r="M84" s="273">
        <v>65</v>
      </c>
      <c r="N84" s="273">
        <v>-67</v>
      </c>
      <c r="O84" s="273">
        <v>67</v>
      </c>
      <c r="P84" s="446">
        <v>67</v>
      </c>
      <c r="Q84" s="446">
        <f>L84+P84</f>
        <v>119</v>
      </c>
      <c r="R84" s="447"/>
      <c r="S84" s="447"/>
      <c r="T84" s="273">
        <f>Q84*(10^(0.89726074*((LOG10(H84/148.026))^2)))</f>
        <v>129.3257961790903</v>
      </c>
      <c r="U84" s="432"/>
      <c r="V84" s="432"/>
      <c r="W84" s="432"/>
      <c r="X84" s="432"/>
      <c r="Y84" s="432"/>
      <c r="Z84" s="432"/>
      <c r="AA84" s="432"/>
      <c r="AB84" s="432"/>
      <c r="AC84" s="432"/>
    </row>
    <row r="85" spans="1:29" s="2" customFormat="1" ht="18.75" customHeight="1">
      <c r="A85" s="443">
        <v>6</v>
      </c>
      <c r="B85" s="460" t="s">
        <v>1175</v>
      </c>
      <c r="C85" s="460" t="s">
        <v>1177</v>
      </c>
      <c r="D85" s="460" t="s">
        <v>1884</v>
      </c>
      <c r="E85" s="460" t="s">
        <v>1703</v>
      </c>
      <c r="F85" s="461">
        <v>37988</v>
      </c>
      <c r="G85" s="460" t="s">
        <v>1800</v>
      </c>
      <c r="H85" s="444">
        <v>87.55</v>
      </c>
      <c r="I85" s="273">
        <v>36</v>
      </c>
      <c r="J85" s="273">
        <v>40</v>
      </c>
      <c r="K85" s="273">
        <v>-45</v>
      </c>
      <c r="L85" s="445">
        <v>40</v>
      </c>
      <c r="M85" s="273">
        <v>47</v>
      </c>
      <c r="N85" s="273">
        <v>50</v>
      </c>
      <c r="O85" s="273">
        <v>55</v>
      </c>
      <c r="P85" s="445">
        <v>55</v>
      </c>
      <c r="Q85" s="446">
        <f>L85+P85</f>
        <v>95</v>
      </c>
      <c r="R85" s="447"/>
      <c r="S85" s="447"/>
      <c r="T85" s="273">
        <f>Q85*(10^(0.794358141*((LOG10(H85/174.393))^2)))</f>
        <v>111.9102099330954</v>
      </c>
      <c r="U85" s="432"/>
      <c r="V85" s="432"/>
      <c r="W85" s="432"/>
      <c r="X85" s="432"/>
      <c r="Y85" s="432"/>
      <c r="Z85" s="432"/>
      <c r="AA85" s="432"/>
      <c r="AB85" s="432"/>
      <c r="AC85" s="432"/>
    </row>
    <row r="86" spans="1:29" s="2" customFormat="1" ht="18.75" customHeight="1">
      <c r="A86" s="443">
        <v>16</v>
      </c>
      <c r="B86" s="460" t="s">
        <v>376</v>
      </c>
      <c r="C86" s="460" t="s">
        <v>1199</v>
      </c>
      <c r="D86" s="460" t="s">
        <v>1818</v>
      </c>
      <c r="E86" s="460" t="s">
        <v>1892</v>
      </c>
      <c r="F86" s="461">
        <v>31818</v>
      </c>
      <c r="G86" s="460" t="s">
        <v>1379</v>
      </c>
      <c r="H86" s="273">
        <v>62.5</v>
      </c>
      <c r="I86" s="273">
        <v>57</v>
      </c>
      <c r="J86" s="273">
        <v>62</v>
      </c>
      <c r="K86" s="273">
        <v>-66</v>
      </c>
      <c r="L86" s="445">
        <v>62</v>
      </c>
      <c r="M86" s="273">
        <v>-76</v>
      </c>
      <c r="N86" s="273">
        <v>-76</v>
      </c>
      <c r="O86" s="273">
        <v>-78</v>
      </c>
      <c r="P86" s="445"/>
      <c r="Q86" s="446"/>
      <c r="R86" s="447"/>
      <c r="S86" s="447"/>
      <c r="T86" s="273">
        <f>Q86*(10^(0.89726074*((LOG10(H86/148.026))^2)))</f>
        <v>0</v>
      </c>
      <c r="U86" s="432"/>
      <c r="V86" s="432"/>
      <c r="W86" s="432"/>
      <c r="X86" s="432"/>
      <c r="Y86" s="432"/>
      <c r="Z86" s="432"/>
      <c r="AA86" s="432"/>
      <c r="AB86" s="432"/>
      <c r="AC86" s="432"/>
    </row>
    <row r="87" spans="1:29" s="2" customFormat="1" ht="18.75" customHeight="1">
      <c r="A87" s="443">
        <v>8</v>
      </c>
      <c r="B87" s="460" t="s">
        <v>1175</v>
      </c>
      <c r="C87" s="460" t="s">
        <v>1199</v>
      </c>
      <c r="D87" s="460" t="s">
        <v>1794</v>
      </c>
      <c r="E87" s="460" t="s">
        <v>198</v>
      </c>
      <c r="F87" s="461">
        <v>32693</v>
      </c>
      <c r="G87" s="460" t="s">
        <v>1893</v>
      </c>
      <c r="H87" s="273">
        <v>82.9</v>
      </c>
      <c r="I87" s="273">
        <v>84</v>
      </c>
      <c r="J87" s="273">
        <v>87</v>
      </c>
      <c r="K87" s="273">
        <v>-92</v>
      </c>
      <c r="L87" s="445">
        <v>87</v>
      </c>
      <c r="M87" s="273">
        <v>109</v>
      </c>
      <c r="N87" s="273">
        <v>113</v>
      </c>
      <c r="O87" s="273">
        <v>-129</v>
      </c>
      <c r="P87" s="445">
        <v>113</v>
      </c>
      <c r="Q87" s="446">
        <f t="shared" ref="Q87:Q94" si="5">L87+P87</f>
        <v>200</v>
      </c>
      <c r="R87" s="447"/>
      <c r="S87" s="447"/>
      <c r="T87" s="273">
        <f>Q87*(10^(0.794358141*((LOG10(H87/174.393))^2)))</f>
        <v>242.04243340889576</v>
      </c>
      <c r="U87" s="432"/>
      <c r="V87" s="432"/>
      <c r="W87" s="432"/>
      <c r="X87" s="432"/>
      <c r="Y87" s="432"/>
      <c r="Z87" s="432"/>
      <c r="AA87" s="432"/>
      <c r="AB87" s="432"/>
      <c r="AC87" s="432"/>
    </row>
    <row r="88" spans="1:29" s="2" customFormat="1" ht="18.75" customHeight="1">
      <c r="A88" s="443">
        <v>5</v>
      </c>
      <c r="B88" s="460" t="s">
        <v>376</v>
      </c>
      <c r="C88" s="460" t="s">
        <v>1177</v>
      </c>
      <c r="D88" s="460" t="s">
        <v>1818</v>
      </c>
      <c r="E88" s="460" t="s">
        <v>930</v>
      </c>
      <c r="F88" s="461">
        <v>37042</v>
      </c>
      <c r="G88" s="460" t="s">
        <v>1891</v>
      </c>
      <c r="H88" s="273">
        <v>62.9</v>
      </c>
      <c r="I88" s="273">
        <v>40</v>
      </c>
      <c r="J88" s="273">
        <v>42</v>
      </c>
      <c r="K88" s="273">
        <v>44</v>
      </c>
      <c r="L88" s="445">
        <v>44</v>
      </c>
      <c r="M88" s="273">
        <v>-54</v>
      </c>
      <c r="N88" s="273">
        <v>56</v>
      </c>
      <c r="O88" s="273">
        <v>-59</v>
      </c>
      <c r="P88" s="445">
        <v>56</v>
      </c>
      <c r="Q88" s="446">
        <f t="shared" si="5"/>
        <v>100</v>
      </c>
      <c r="R88" s="447"/>
      <c r="S88" s="447"/>
      <c r="T88" s="273">
        <f>Q88*(10^(0.89726074*((LOG10(H88/148.026))^2)))</f>
        <v>133.03254827189329</v>
      </c>
      <c r="U88" s="432"/>
      <c r="V88" s="432"/>
      <c r="W88" s="432"/>
      <c r="X88" s="432"/>
      <c r="Y88" s="432"/>
      <c r="Z88" s="432"/>
      <c r="AA88" s="432"/>
      <c r="AB88" s="432"/>
      <c r="AC88" s="432"/>
    </row>
    <row r="89" spans="1:29" s="2" customFormat="1" ht="18.75" customHeight="1">
      <c r="A89" s="443">
        <v>11</v>
      </c>
      <c r="B89" s="460" t="s">
        <v>1175</v>
      </c>
      <c r="C89" s="460" t="s">
        <v>1199</v>
      </c>
      <c r="D89" s="460" t="s">
        <v>1826</v>
      </c>
      <c r="E89" s="460" t="s">
        <v>1894</v>
      </c>
      <c r="F89" s="461">
        <v>32034</v>
      </c>
      <c r="G89" s="460" t="s">
        <v>638</v>
      </c>
      <c r="H89" s="273">
        <v>87</v>
      </c>
      <c r="I89" s="273">
        <v>111</v>
      </c>
      <c r="J89" s="273">
        <v>-116</v>
      </c>
      <c r="K89" s="273">
        <v>116</v>
      </c>
      <c r="L89" s="445">
        <v>116</v>
      </c>
      <c r="M89" s="273">
        <v>138</v>
      </c>
      <c r="N89" s="273">
        <v>142</v>
      </c>
      <c r="O89" s="273">
        <v>-147</v>
      </c>
      <c r="P89" s="445">
        <v>142</v>
      </c>
      <c r="Q89" s="446">
        <f t="shared" si="5"/>
        <v>258</v>
      </c>
      <c r="R89" s="447"/>
      <c r="S89" s="447"/>
      <c r="T89" s="273">
        <f>Q89*(10^(0.794358141*((LOG10(H89/174.393))^2)))</f>
        <v>304.84076724323739</v>
      </c>
      <c r="U89" s="432"/>
      <c r="V89" s="432"/>
      <c r="W89" s="432"/>
      <c r="X89" s="432"/>
      <c r="Y89" s="432"/>
      <c r="Z89" s="432"/>
      <c r="AA89" s="432"/>
      <c r="AB89" s="432"/>
      <c r="AC89" s="432"/>
    </row>
    <row r="90" spans="1:29" s="2" customFormat="1" ht="18.75" customHeight="1">
      <c r="A90" s="443">
        <v>3</v>
      </c>
      <c r="B90" s="460" t="s">
        <v>376</v>
      </c>
      <c r="C90" s="460" t="s">
        <v>1177</v>
      </c>
      <c r="D90" s="460" t="s">
        <v>1803</v>
      </c>
      <c r="E90" s="460" t="s">
        <v>1895</v>
      </c>
      <c r="F90" s="461">
        <v>36776</v>
      </c>
      <c r="G90" s="460" t="s">
        <v>458</v>
      </c>
      <c r="H90" s="273">
        <v>50.6</v>
      </c>
      <c r="I90" s="273">
        <v>30</v>
      </c>
      <c r="J90" s="273">
        <v>33</v>
      </c>
      <c r="K90" s="273">
        <v>-36</v>
      </c>
      <c r="L90" s="445">
        <v>33</v>
      </c>
      <c r="M90" s="273">
        <v>43</v>
      </c>
      <c r="N90" s="273">
        <v>45</v>
      </c>
      <c r="O90" s="273">
        <v>48</v>
      </c>
      <c r="P90" s="445">
        <v>48</v>
      </c>
      <c r="Q90" s="446">
        <f t="shared" si="5"/>
        <v>81</v>
      </c>
      <c r="R90" s="447"/>
      <c r="S90" s="447"/>
      <c r="T90" s="273">
        <f>Q90*(10^(0.89726074*((LOG10(H90/148.026))^2)))</f>
        <v>126.90752925568739</v>
      </c>
      <c r="U90" s="432"/>
      <c r="V90" s="432"/>
      <c r="W90" s="432"/>
      <c r="X90" s="432"/>
      <c r="Y90" s="432"/>
      <c r="Z90" s="432"/>
      <c r="AA90" s="432"/>
      <c r="AB90" s="432"/>
      <c r="AC90" s="432"/>
    </row>
    <row r="91" spans="1:29" s="2" customFormat="1" ht="18.75" customHeight="1">
      <c r="A91" s="450">
        <v>10</v>
      </c>
      <c r="B91" s="460" t="s">
        <v>1175</v>
      </c>
      <c r="C91" s="460" t="s">
        <v>1199</v>
      </c>
      <c r="D91" s="460" t="s">
        <v>1823</v>
      </c>
      <c r="E91" s="460" t="s">
        <v>1656</v>
      </c>
      <c r="F91" s="461">
        <v>33470</v>
      </c>
      <c r="G91" s="460" t="s">
        <v>1800</v>
      </c>
      <c r="H91" s="449">
        <v>61.45</v>
      </c>
      <c r="I91" s="449">
        <v>-72</v>
      </c>
      <c r="J91" s="449">
        <v>74</v>
      </c>
      <c r="K91" s="449">
        <v>-79</v>
      </c>
      <c r="L91" s="451">
        <v>74</v>
      </c>
      <c r="M91" s="449">
        <v>85</v>
      </c>
      <c r="N91" s="449">
        <v>-90</v>
      </c>
      <c r="O91" s="449">
        <v>91</v>
      </c>
      <c r="P91" s="451">
        <v>91</v>
      </c>
      <c r="Q91" s="446">
        <f t="shared" si="5"/>
        <v>165</v>
      </c>
      <c r="R91" s="447"/>
      <c r="S91" s="447"/>
      <c r="T91" s="273">
        <f>Q91*(10^(0.794358141*((LOG10(H91/174.393))^2)))</f>
        <v>240.15881834666899</v>
      </c>
      <c r="U91" s="432"/>
      <c r="V91" s="432"/>
      <c r="W91" s="432"/>
      <c r="X91" s="432"/>
      <c r="Y91" s="432"/>
      <c r="Z91" s="432"/>
      <c r="AA91" s="432"/>
      <c r="AB91" s="432"/>
      <c r="AC91" s="432"/>
    </row>
    <row r="92" spans="1:29" s="2" customFormat="1" ht="18.75" customHeight="1">
      <c r="A92" s="450">
        <v>4</v>
      </c>
      <c r="B92" s="460" t="s">
        <v>376</v>
      </c>
      <c r="C92" s="460" t="s">
        <v>1177</v>
      </c>
      <c r="D92" s="460" t="s">
        <v>1836</v>
      </c>
      <c r="E92" s="460" t="s">
        <v>1896</v>
      </c>
      <c r="F92" s="461">
        <v>36543</v>
      </c>
      <c r="G92" s="460" t="s">
        <v>1800</v>
      </c>
      <c r="H92" s="449">
        <v>57.4</v>
      </c>
      <c r="I92" s="447">
        <v>45</v>
      </c>
      <c r="J92" s="447">
        <v>49</v>
      </c>
      <c r="K92" s="447">
        <v>51</v>
      </c>
      <c r="L92" s="451">
        <v>51</v>
      </c>
      <c r="M92" s="447">
        <v>69</v>
      </c>
      <c r="N92" s="447">
        <v>-76</v>
      </c>
      <c r="O92" s="447">
        <v>-76</v>
      </c>
      <c r="P92" s="451">
        <v>69</v>
      </c>
      <c r="Q92" s="446">
        <f t="shared" si="5"/>
        <v>120</v>
      </c>
      <c r="R92" s="447"/>
      <c r="S92" s="447"/>
      <c r="T92" s="273">
        <f>Q92*(10^(0.89726074*((LOG10(H92/148.026))^2)))</f>
        <v>170.2401009252296</v>
      </c>
      <c r="U92" s="432"/>
      <c r="V92" s="432"/>
      <c r="W92" s="432"/>
      <c r="X92" s="432"/>
      <c r="Y92" s="432"/>
      <c r="Z92" s="432"/>
      <c r="AA92" s="432"/>
      <c r="AB92" s="432"/>
      <c r="AC92" s="432"/>
    </row>
    <row r="93" spans="1:29" s="2" customFormat="1" ht="15.6" customHeight="1">
      <c r="A93" s="450">
        <v>7</v>
      </c>
      <c r="B93" s="460" t="s">
        <v>1175</v>
      </c>
      <c r="C93" s="460" t="s">
        <v>1199</v>
      </c>
      <c r="D93" s="460" t="s">
        <v>5</v>
      </c>
      <c r="E93" s="460" t="s">
        <v>361</v>
      </c>
      <c r="F93" s="461">
        <v>33817</v>
      </c>
      <c r="G93" s="460" t="s">
        <v>1374</v>
      </c>
      <c r="H93" s="449">
        <v>111.1</v>
      </c>
      <c r="I93" s="449">
        <v>85</v>
      </c>
      <c r="J93" s="449">
        <v>-89</v>
      </c>
      <c r="K93" s="449">
        <v>-92</v>
      </c>
      <c r="L93" s="451">
        <v>85</v>
      </c>
      <c r="M93" s="449">
        <v>-100</v>
      </c>
      <c r="N93" s="449">
        <v>-100</v>
      </c>
      <c r="O93" s="449">
        <v>100</v>
      </c>
      <c r="P93" s="451">
        <v>100</v>
      </c>
      <c r="Q93" s="446">
        <f t="shared" si="5"/>
        <v>185</v>
      </c>
      <c r="R93" s="447"/>
      <c r="S93" s="447"/>
      <c r="T93" s="273">
        <f>Q93*(10^(0.794358141*((LOG10(H93/174.393))^2)))</f>
        <v>198.44045214279009</v>
      </c>
      <c r="U93" s="432"/>
      <c r="V93" s="432"/>
      <c r="W93" s="432"/>
      <c r="X93" s="432"/>
      <c r="Y93" s="432"/>
      <c r="Z93" s="432"/>
      <c r="AA93" s="432"/>
      <c r="AB93" s="432"/>
      <c r="AC93" s="432"/>
    </row>
    <row r="94" spans="1:29" s="2" customFormat="1" ht="15.6" customHeight="1">
      <c r="A94" s="2">
        <v>1</v>
      </c>
      <c r="B94" s="460" t="s">
        <v>376</v>
      </c>
      <c r="C94" s="460" t="s">
        <v>1199</v>
      </c>
      <c r="D94" s="460" t="s">
        <v>1813</v>
      </c>
      <c r="E94" s="460" t="s">
        <v>312</v>
      </c>
      <c r="F94" s="461">
        <v>31341</v>
      </c>
      <c r="G94" s="460" t="s">
        <v>263</v>
      </c>
      <c r="H94" s="447">
        <v>73.55</v>
      </c>
      <c r="I94" s="447">
        <v>73</v>
      </c>
      <c r="J94" s="447">
        <v>-75</v>
      </c>
      <c r="K94" s="447">
        <v>77</v>
      </c>
      <c r="L94" s="446">
        <v>77</v>
      </c>
      <c r="M94" s="447">
        <v>82</v>
      </c>
      <c r="N94" s="447">
        <v>-85</v>
      </c>
      <c r="O94" s="447">
        <v>-85</v>
      </c>
      <c r="P94" s="446">
        <v>82</v>
      </c>
      <c r="Q94" s="446">
        <f t="shared" si="5"/>
        <v>159</v>
      </c>
      <c r="R94" s="447"/>
      <c r="S94" s="447"/>
      <c r="T94" s="273">
        <f>Q94*(10^(0.89726074*((LOG10(H94/148.026))^2)))</f>
        <v>192.39108718279294</v>
      </c>
      <c r="U94" s="432"/>
      <c r="V94" s="432"/>
      <c r="W94" s="432"/>
      <c r="X94" s="432"/>
      <c r="Y94" s="432"/>
      <c r="Z94" s="432"/>
      <c r="AA94" s="432"/>
      <c r="AB94" s="432"/>
      <c r="AC94" s="432"/>
    </row>
    <row r="95" spans="1:29" s="432" customFormat="1" ht="15.6" customHeight="1">
      <c r="A95" s="452"/>
      <c r="B95" s="463"/>
      <c r="C95" s="463"/>
      <c r="D95" s="463"/>
      <c r="E95" s="463"/>
      <c r="F95" s="464"/>
      <c r="G95" s="463"/>
      <c r="H95" s="452"/>
      <c r="I95" s="452"/>
      <c r="J95" s="452"/>
      <c r="K95" s="452"/>
      <c r="L95" s="453"/>
      <c r="M95" s="452"/>
      <c r="N95" s="452"/>
      <c r="O95" s="452"/>
      <c r="P95" s="453"/>
      <c r="Q95" s="454"/>
      <c r="T95" s="465"/>
    </row>
    <row r="96" spans="1:29" s="432" customFormat="1" ht="15.6" customHeight="1">
      <c r="I96" s="385"/>
      <c r="J96" s="466"/>
      <c r="K96" s="466"/>
      <c r="M96" s="385"/>
      <c r="N96" s="466" t="s">
        <v>369</v>
      </c>
      <c r="O96" s="436" t="s">
        <v>1897</v>
      </c>
      <c r="P96" s="436"/>
      <c r="Q96" s="436"/>
      <c r="R96" s="436"/>
      <c r="S96" s="436"/>
      <c r="T96" s="436"/>
    </row>
    <row r="97" spans="1:20" s="432" customFormat="1" ht="15.75">
      <c r="A97" s="385"/>
      <c r="B97" s="385"/>
      <c r="C97" s="466"/>
      <c r="D97" s="434" t="s">
        <v>1898</v>
      </c>
      <c r="E97" s="434"/>
      <c r="F97" s="434"/>
      <c r="G97" s="434"/>
      <c r="H97" s="434"/>
      <c r="I97" s="385"/>
      <c r="J97" s="385"/>
      <c r="K97" s="385"/>
      <c r="L97" s="466"/>
      <c r="M97" s="385"/>
      <c r="N97" s="385"/>
      <c r="O97" s="385"/>
      <c r="P97" s="385"/>
      <c r="Q97" s="385"/>
      <c r="R97" s="385"/>
      <c r="S97" s="385"/>
      <c r="T97" s="385"/>
    </row>
    <row r="98" spans="1:20" s="432" customFormat="1" ht="15.75">
      <c r="A98" s="385"/>
      <c r="B98" s="385"/>
      <c r="C98" s="385"/>
      <c r="D98" s="467"/>
      <c r="E98" s="434"/>
      <c r="F98" s="434"/>
      <c r="G98" s="434"/>
      <c r="H98" s="434"/>
      <c r="I98" s="385"/>
      <c r="J98" s="466"/>
      <c r="K98" s="466"/>
      <c r="L98" s="385"/>
      <c r="M98" s="385"/>
      <c r="N98" s="466" t="s">
        <v>372</v>
      </c>
      <c r="O98" s="433">
        <v>42266</v>
      </c>
      <c r="P98" s="436"/>
      <c r="Q98" s="436"/>
      <c r="R98" s="436"/>
      <c r="S98" s="436"/>
      <c r="T98" s="436"/>
    </row>
    <row r="99" spans="1:20" s="432" customFormat="1" ht="15.75">
      <c r="A99" s="385"/>
      <c r="B99" s="385"/>
      <c r="C99" s="385"/>
      <c r="D99" s="435"/>
      <c r="E99" s="435"/>
      <c r="F99" s="435"/>
      <c r="G99" s="435"/>
      <c r="H99" s="435"/>
      <c r="I99" s="385"/>
      <c r="J99" s="385"/>
      <c r="K99" s="385"/>
      <c r="L99" s="466"/>
      <c r="M99" s="385"/>
      <c r="N99" s="385"/>
      <c r="O99" s="385"/>
      <c r="P99" s="385"/>
      <c r="Q99" s="385"/>
      <c r="R99" s="385"/>
      <c r="S99" s="385"/>
      <c r="T99" s="385"/>
    </row>
    <row r="100" spans="1:20" s="432" customFormat="1">
      <c r="A100" s="385"/>
      <c r="B100" s="385"/>
      <c r="C100" s="385"/>
      <c r="D100" s="435"/>
      <c r="E100" s="435"/>
      <c r="F100" s="435"/>
      <c r="G100" s="435"/>
      <c r="H100" s="435"/>
      <c r="L100" s="385"/>
    </row>
    <row r="101" spans="1:20" s="432" customFormat="1"/>
    <row r="102" spans="1:20" s="432" customFormat="1" ht="15.75">
      <c r="E102" s="432" t="s">
        <v>1188</v>
      </c>
    </row>
    <row r="103" spans="1:20" s="432" customFormat="1"/>
    <row r="104" spans="1:20" s="432" customFormat="1"/>
    <row r="105" spans="1:20" s="432" customFormat="1"/>
    <row r="106" spans="1:20" s="432" customFormat="1"/>
    <row r="107" spans="1:20" s="432" customFormat="1"/>
    <row r="108" spans="1:20" s="432" customFormat="1"/>
    <row r="109" spans="1:20" s="432" customFormat="1"/>
    <row r="110" spans="1:20" s="432" customFormat="1"/>
    <row r="111" spans="1:20" s="432" customFormat="1"/>
    <row r="112" spans="1:20" s="432" customFormat="1"/>
    <row r="113" s="432" customFormat="1"/>
    <row r="114" s="432" customFormat="1"/>
    <row r="115" s="432" customFormat="1"/>
    <row r="116" s="432" customFormat="1"/>
    <row r="117" s="432" customFormat="1"/>
    <row r="118" s="432" customFormat="1"/>
    <row r="119" s="432" customFormat="1"/>
    <row r="120" s="432" customFormat="1"/>
    <row r="121" s="432" customFormat="1"/>
    <row r="122" s="432" customFormat="1"/>
    <row r="123" s="432" customFormat="1"/>
    <row r="124" s="432" customFormat="1"/>
    <row r="125" s="432" customFormat="1"/>
    <row r="126" s="432" customFormat="1"/>
    <row r="127" s="432" customFormat="1"/>
    <row r="128" s="432" customFormat="1"/>
    <row r="129" s="432" customFormat="1"/>
    <row r="130" s="432" customFormat="1"/>
    <row r="131" s="432" customFormat="1"/>
    <row r="132" s="432" customFormat="1"/>
    <row r="133" s="432" customFormat="1"/>
    <row r="134" s="432" customFormat="1"/>
    <row r="135" s="432" customFormat="1"/>
    <row r="136" s="432" customFormat="1"/>
    <row r="137" s="432" customFormat="1"/>
    <row r="138" s="432" customFormat="1"/>
    <row r="139" s="432" customFormat="1"/>
    <row r="140" s="432" customFormat="1"/>
    <row r="141" s="432" customFormat="1"/>
    <row r="142" s="432" customFormat="1"/>
    <row r="143" s="432" customFormat="1"/>
    <row r="144" s="432" customFormat="1"/>
    <row r="145" s="432" customFormat="1"/>
    <row r="146" s="432" customFormat="1"/>
    <row r="147" s="432" customFormat="1"/>
    <row r="148" s="432" customFormat="1"/>
    <row r="149" s="432" customFormat="1"/>
    <row r="150" s="432" customFormat="1"/>
    <row r="151" s="432" customFormat="1"/>
    <row r="152" s="432" customFormat="1"/>
    <row r="153" s="432" customFormat="1"/>
    <row r="154" s="432" customFormat="1"/>
    <row r="155" s="432" customFormat="1"/>
    <row r="156" s="432" customFormat="1"/>
    <row r="157" s="432" customFormat="1"/>
    <row r="158" s="432" customFormat="1"/>
    <row r="159" s="432" customFormat="1"/>
    <row r="160" s="432" customFormat="1"/>
    <row r="161" s="432" customFormat="1"/>
    <row r="162" s="432" customFormat="1"/>
    <row r="163" s="432" customFormat="1"/>
    <row r="164" s="432" customFormat="1"/>
    <row r="165" s="432" customFormat="1"/>
    <row r="166" s="432" customFormat="1"/>
    <row r="167" s="432" customFormat="1"/>
    <row r="168" s="432" customFormat="1"/>
    <row r="169" s="432" customFormat="1"/>
    <row r="170" s="432" customFormat="1"/>
    <row r="171" s="432" customFormat="1"/>
    <row r="172" s="432" customFormat="1"/>
    <row r="173" s="432" customFormat="1"/>
    <row r="174" s="432" customFormat="1"/>
    <row r="175" s="432" customFormat="1"/>
    <row r="176" s="432" customFormat="1"/>
    <row r="177" s="432" customFormat="1"/>
    <row r="178" s="432" customFormat="1"/>
    <row r="179" s="432" customFormat="1"/>
    <row r="180" s="432" customFormat="1"/>
    <row r="181" s="432" customFormat="1"/>
    <row r="182" s="432" customFormat="1"/>
    <row r="183" s="432" customFormat="1"/>
    <row r="184" s="432" customFormat="1"/>
    <row r="185" s="432" customFormat="1"/>
    <row r="186" s="432" customFormat="1"/>
    <row r="187" s="432" customFormat="1"/>
    <row r="188" s="432" customFormat="1"/>
    <row r="189" s="432" customFormat="1"/>
    <row r="190" s="432" customFormat="1"/>
    <row r="191" s="432" customFormat="1"/>
    <row r="192" s="432" customFormat="1"/>
    <row r="193" s="432" customFormat="1"/>
    <row r="194" s="432" customFormat="1"/>
    <row r="195" s="432" customFormat="1"/>
    <row r="196" s="432" customFormat="1"/>
    <row r="197" s="432" customFormat="1"/>
    <row r="198" s="432" customFormat="1"/>
    <row r="199" s="432" customFormat="1"/>
    <row r="200" s="432" customFormat="1"/>
    <row r="201" s="432" customFormat="1"/>
    <row r="202" s="432" customFormat="1"/>
    <row r="203" s="432" customFormat="1"/>
    <row r="204" s="432" customFormat="1"/>
    <row r="205" s="432" customFormat="1"/>
    <row r="206" s="432" customFormat="1"/>
    <row r="207" s="432" customFormat="1"/>
    <row r="208" s="432" customFormat="1"/>
    <row r="209" s="432" customFormat="1"/>
    <row r="210" s="432" customFormat="1"/>
    <row r="211" s="432" customFormat="1"/>
    <row r="212" s="432" customFormat="1"/>
    <row r="213" s="432" customFormat="1"/>
    <row r="214" s="432" customFormat="1"/>
    <row r="215" s="432" customFormat="1"/>
    <row r="216" s="432" customFormat="1"/>
    <row r="217" s="432" customFormat="1"/>
    <row r="218" s="432" customFormat="1"/>
    <row r="219" s="432" customFormat="1"/>
    <row r="220" s="432" customFormat="1"/>
    <row r="221" s="432" customFormat="1"/>
    <row r="222" s="432" customFormat="1"/>
    <row r="223" s="432" customFormat="1"/>
    <row r="224" s="432" customFormat="1"/>
    <row r="225" s="432" customFormat="1"/>
    <row r="226" s="432" customFormat="1"/>
    <row r="227" s="432" customFormat="1"/>
    <row r="228" s="432" customFormat="1"/>
    <row r="229" s="432" customFormat="1"/>
    <row r="230" s="432" customFormat="1"/>
    <row r="231" s="432" customFormat="1"/>
    <row r="232" s="432" customFormat="1"/>
    <row r="233" s="432" customFormat="1"/>
    <row r="234" s="432" customFormat="1"/>
    <row r="235" s="432" customFormat="1"/>
    <row r="236" s="432" customFormat="1"/>
    <row r="237" s="432" customFormat="1"/>
    <row r="238" s="432" customFormat="1"/>
    <row r="239" s="432" customFormat="1"/>
    <row r="240" s="432" customFormat="1"/>
    <row r="241" s="432" customFormat="1"/>
    <row r="242" s="432" customFormat="1"/>
    <row r="243" s="432" customFormat="1"/>
    <row r="244" s="432" customFormat="1"/>
    <row r="245" s="432" customFormat="1"/>
    <row r="246" s="432" customFormat="1"/>
    <row r="247" s="432" customFormat="1"/>
    <row r="248" s="432" customFormat="1"/>
    <row r="249" s="432" customFormat="1"/>
    <row r="250" s="432" customFormat="1"/>
    <row r="251" s="432" customFormat="1"/>
    <row r="252" s="432" customFormat="1"/>
    <row r="253" s="432" customFormat="1"/>
    <row r="254" s="432" customFormat="1"/>
    <row r="255" s="432" customFormat="1"/>
    <row r="256" s="432" customFormat="1"/>
    <row r="257" s="432" customFormat="1"/>
    <row r="258" s="432" customFormat="1"/>
    <row r="259" s="432" customFormat="1"/>
    <row r="260" s="432" customFormat="1"/>
    <row r="261" s="432" customFormat="1"/>
    <row r="262" s="432" customFormat="1"/>
    <row r="263" s="432" customFormat="1"/>
    <row r="264" s="432" customFormat="1"/>
    <row r="265" s="432" customFormat="1"/>
    <row r="266" s="432" customFormat="1"/>
    <row r="267" s="432" customFormat="1"/>
    <row r="268" s="432" customFormat="1"/>
    <row r="269" s="432" customFormat="1"/>
    <row r="270" s="432" customFormat="1"/>
    <row r="271" s="432" customFormat="1"/>
    <row r="272" s="432" customFormat="1"/>
    <row r="273" s="432" customFormat="1"/>
    <row r="274" s="432" customFormat="1"/>
    <row r="275" s="432" customFormat="1"/>
    <row r="276" s="432" customFormat="1"/>
    <row r="277" s="432" customFormat="1"/>
    <row r="278" s="432" customFormat="1"/>
    <row r="279" s="432" customFormat="1"/>
    <row r="280" s="432" customFormat="1"/>
    <row r="281" s="432" customFormat="1"/>
    <row r="282" s="432" customFormat="1"/>
    <row r="283" s="432" customFormat="1"/>
    <row r="284" s="432" customFormat="1"/>
    <row r="285" s="432" customFormat="1"/>
    <row r="286" s="432" customFormat="1"/>
    <row r="287" s="432" customFormat="1"/>
    <row r="288" s="432" customFormat="1"/>
    <row r="289" s="432" customFormat="1"/>
    <row r="290" s="432" customFormat="1"/>
    <row r="291" s="432" customFormat="1"/>
    <row r="292" s="432" customFormat="1"/>
    <row r="293" s="432" customFormat="1"/>
    <row r="294" s="432" customFormat="1"/>
    <row r="295" s="432" customFormat="1"/>
    <row r="296" s="432" customFormat="1"/>
    <row r="297" s="432" customFormat="1"/>
    <row r="298" s="432" customFormat="1"/>
    <row r="299" s="432" customFormat="1"/>
    <row r="300" s="432" customFormat="1"/>
    <row r="301" s="432" customFormat="1"/>
    <row r="302" s="432" customFormat="1"/>
    <row r="303" s="432" customFormat="1"/>
    <row r="304" s="432" customFormat="1"/>
    <row r="305" s="432" customFormat="1"/>
    <row r="306" s="432" customFormat="1"/>
    <row r="307" s="432" customFormat="1"/>
    <row r="308" s="432" customFormat="1"/>
    <row r="309" s="432" customFormat="1"/>
    <row r="310" s="432" customFormat="1"/>
    <row r="311" s="432" customFormat="1"/>
    <row r="312" s="432" customFormat="1"/>
    <row r="313" s="432" customFormat="1"/>
    <row r="314" s="432" customFormat="1"/>
    <row r="315" s="432" customFormat="1"/>
    <row r="316" s="432" customFormat="1"/>
    <row r="317" s="432" customFormat="1"/>
    <row r="318" s="432" customFormat="1"/>
    <row r="319" s="432" customFormat="1"/>
    <row r="320" s="432" customFormat="1"/>
    <row r="321" s="432" customFormat="1"/>
    <row r="322" s="432" customFormat="1"/>
    <row r="323" s="432" customFormat="1"/>
    <row r="324" s="432" customFormat="1"/>
    <row r="325" s="432" customFormat="1"/>
    <row r="326" s="432" customFormat="1"/>
    <row r="327" s="432" customFormat="1"/>
    <row r="328" s="432" customFormat="1"/>
    <row r="329" s="432" customFormat="1"/>
    <row r="330" s="432" customFormat="1"/>
    <row r="331" s="432" customFormat="1"/>
    <row r="332" s="432" customFormat="1"/>
    <row r="333" s="432" customFormat="1"/>
    <row r="334" s="432" customFormat="1"/>
    <row r="335" s="432" customFormat="1"/>
    <row r="336" s="432" customFormat="1"/>
    <row r="337" s="432" customFormat="1"/>
    <row r="338" s="432" customFormat="1"/>
    <row r="339" s="432" customFormat="1"/>
    <row r="340" s="432" customFormat="1"/>
    <row r="341" s="432" customFormat="1"/>
    <row r="342" s="432" customFormat="1"/>
    <row r="343" s="432" customFormat="1"/>
    <row r="344" s="432" customFormat="1"/>
    <row r="345" s="432" customFormat="1"/>
    <row r="346" s="432" customFormat="1"/>
    <row r="347" s="432" customFormat="1"/>
    <row r="348" s="432" customFormat="1"/>
    <row r="349" s="432" customFormat="1"/>
    <row r="350" s="432" customFormat="1"/>
    <row r="351" s="432" customFormat="1"/>
    <row r="352" s="432" customFormat="1"/>
    <row r="353" s="432" customFormat="1"/>
    <row r="354" s="432" customFormat="1"/>
    <row r="355" s="432" customFormat="1"/>
    <row r="356" s="432" customFormat="1"/>
    <row r="357" s="432" customFormat="1"/>
    <row r="358" s="432" customFormat="1"/>
    <row r="359" s="432" customFormat="1"/>
    <row r="360" s="432" customFormat="1"/>
    <row r="361" s="432" customFormat="1"/>
    <row r="362" s="432" customFormat="1"/>
    <row r="363" s="432" customFormat="1"/>
    <row r="364" s="432" customFormat="1"/>
    <row r="365" s="432" customFormat="1"/>
    <row r="366" s="432" customFormat="1"/>
    <row r="367" s="432" customFormat="1"/>
    <row r="368" s="432" customFormat="1"/>
    <row r="369" s="432" customFormat="1"/>
    <row r="370" s="432" customFormat="1"/>
    <row r="371" s="432" customFormat="1"/>
    <row r="372" s="432" customFormat="1"/>
    <row r="373" s="432" customFormat="1"/>
    <row r="374" s="432" customFormat="1"/>
    <row r="375" s="432" customFormat="1"/>
    <row r="376" s="432" customFormat="1"/>
    <row r="377" s="432" customFormat="1"/>
    <row r="378" s="432" customFormat="1"/>
    <row r="379" s="432" customFormat="1"/>
    <row r="380" s="432" customFormat="1"/>
    <row r="381" s="432" customFormat="1"/>
    <row r="382" s="432" customFormat="1"/>
    <row r="383" s="432" customFormat="1"/>
    <row r="384" s="432" customFormat="1"/>
    <row r="385" s="432" customFormat="1"/>
    <row r="386" s="432" customFormat="1"/>
    <row r="387" s="432" customFormat="1"/>
    <row r="388" s="432" customFormat="1"/>
    <row r="389" s="432" customFormat="1"/>
    <row r="390" s="432" customFormat="1"/>
    <row r="391" s="432" customFormat="1"/>
    <row r="392" s="432" customFormat="1"/>
    <row r="393" s="432" customFormat="1"/>
    <row r="394" s="432" customFormat="1"/>
    <row r="395" s="432" customFormat="1"/>
    <row r="396" s="432" customFormat="1"/>
    <row r="397" s="432" customFormat="1"/>
    <row r="398" s="432" customFormat="1"/>
    <row r="399" s="432" customFormat="1"/>
    <row r="400" s="432" customFormat="1"/>
    <row r="401" s="432" customFormat="1"/>
    <row r="402" s="432" customFormat="1"/>
    <row r="403" s="432" customFormat="1"/>
    <row r="404" s="432" customFormat="1"/>
    <row r="405" s="432" customFormat="1"/>
    <row r="406" s="432" customFormat="1"/>
    <row r="407" s="432" customFormat="1"/>
    <row r="408" s="432" customFormat="1"/>
    <row r="409" s="432" customFormat="1"/>
    <row r="410" s="432" customFormat="1"/>
    <row r="411" s="432" customFormat="1"/>
    <row r="412" s="432" customFormat="1"/>
    <row r="413" s="432" customFormat="1"/>
    <row r="414" s="432" customFormat="1"/>
    <row r="415" s="432" customFormat="1"/>
    <row r="416" s="432" customFormat="1"/>
    <row r="417" s="432" customFormat="1"/>
    <row r="418" s="432" customFormat="1"/>
    <row r="419" s="432" customFormat="1"/>
    <row r="420" s="432" customFormat="1"/>
    <row r="421" s="432" customFormat="1"/>
    <row r="422" s="432" customFormat="1"/>
    <row r="423" s="432" customFormat="1"/>
    <row r="424" s="432" customFormat="1"/>
    <row r="425" s="432" customFormat="1"/>
    <row r="426" s="432" customFormat="1"/>
    <row r="427" s="432" customFormat="1"/>
    <row r="428" s="432" customFormat="1"/>
    <row r="429" s="432" customFormat="1"/>
    <row r="430" s="432" customFormat="1"/>
    <row r="431" s="432" customFormat="1"/>
    <row r="432" s="432" customFormat="1"/>
    <row r="433" s="432" customFormat="1"/>
    <row r="434" s="432" customFormat="1"/>
    <row r="435" s="432" customFormat="1"/>
    <row r="436" s="432" customFormat="1"/>
    <row r="437" s="432" customFormat="1"/>
    <row r="438" s="432" customFormat="1"/>
    <row r="439" s="432" customFormat="1"/>
    <row r="440" s="432" customFormat="1"/>
    <row r="441" s="432" customFormat="1"/>
    <row r="442" s="432" customFormat="1"/>
    <row r="443" s="432" customFormat="1"/>
    <row r="444" s="432" customFormat="1"/>
    <row r="445" s="432" customFormat="1"/>
    <row r="446" s="432" customFormat="1"/>
    <row r="447" s="432" customFormat="1"/>
    <row r="448" s="432" customFormat="1"/>
    <row r="449" s="432" customFormat="1"/>
    <row r="450" s="432" customFormat="1"/>
    <row r="451" s="432" customFormat="1"/>
    <row r="452" s="432" customFormat="1"/>
    <row r="453" s="432" customFormat="1"/>
    <row r="454" s="432" customFormat="1"/>
    <row r="455" s="432" customFormat="1"/>
    <row r="456" s="432" customFormat="1"/>
    <row r="457" s="432" customFormat="1"/>
    <row r="458" s="432" customFormat="1"/>
    <row r="459" s="432" customFormat="1"/>
    <row r="460" s="432" customFormat="1"/>
    <row r="461" s="432" customFormat="1"/>
    <row r="462" s="432" customFormat="1"/>
    <row r="463" s="432" customFormat="1"/>
    <row r="464" s="432" customFormat="1"/>
    <row r="465" s="432" customFormat="1"/>
    <row r="466" s="432" customFormat="1"/>
    <row r="467" s="432" customFormat="1"/>
    <row r="468" s="432" customFormat="1"/>
    <row r="469" s="432" customFormat="1"/>
    <row r="470" s="432" customFormat="1"/>
    <row r="471" s="432" customFormat="1"/>
    <row r="472" s="432" customFormat="1"/>
    <row r="473" s="432" customFormat="1"/>
    <row r="474" s="432" customFormat="1"/>
    <row r="475" s="432" customFormat="1"/>
    <row r="476" s="432" customFormat="1"/>
    <row r="477" s="432" customFormat="1"/>
    <row r="478" s="432" customFormat="1"/>
    <row r="479" s="432" customFormat="1"/>
    <row r="480" s="432" customFormat="1"/>
    <row r="481" s="432" customFormat="1"/>
    <row r="482" s="432" customFormat="1"/>
    <row r="483" s="432" customFormat="1"/>
    <row r="484" s="432" customFormat="1"/>
    <row r="485" s="432" customFormat="1"/>
    <row r="486" s="432" customFormat="1"/>
    <row r="487" s="432" customFormat="1"/>
    <row r="488" s="432" customFormat="1"/>
    <row r="489" s="432" customFormat="1"/>
    <row r="490" s="432" customFormat="1"/>
    <row r="491" s="432" customFormat="1"/>
    <row r="492" s="432" customFormat="1"/>
    <row r="493" s="432" customFormat="1"/>
    <row r="494" s="432" customFormat="1"/>
    <row r="495" s="432" customFormat="1"/>
    <row r="496" s="432" customFormat="1"/>
    <row r="497" s="432" customFormat="1"/>
    <row r="498" s="432" customFormat="1"/>
    <row r="499" s="432" customFormat="1"/>
    <row r="500" s="432" customFormat="1"/>
    <row r="501" s="432" customFormat="1"/>
    <row r="502" s="432" customFormat="1"/>
    <row r="503" s="432" customFormat="1"/>
    <row r="504" s="432" customFormat="1"/>
    <row r="505" s="432" customFormat="1"/>
    <row r="506" s="432" customFormat="1"/>
    <row r="507" s="432" customFormat="1"/>
    <row r="508" s="432" customFormat="1"/>
    <row r="509" s="432" customFormat="1"/>
    <row r="510" s="432" customFormat="1"/>
    <row r="511" s="432" customFormat="1"/>
    <row r="512" s="432" customFormat="1"/>
    <row r="513" spans="9:20" s="432" customFormat="1"/>
    <row r="514" spans="9:20" s="432" customFormat="1"/>
    <row r="515" spans="9:20" s="432" customFormat="1"/>
    <row r="516" spans="9:20" s="432" customFormat="1"/>
    <row r="517" spans="9:20" s="432" customFormat="1"/>
    <row r="518" spans="9:20" s="432" customFormat="1"/>
    <row r="519" spans="9:20" s="432" customFormat="1"/>
    <row r="520" spans="9:20" s="432" customFormat="1"/>
    <row r="521" spans="9:20" s="432" customFormat="1"/>
    <row r="522" spans="9:20" s="432" customFormat="1"/>
    <row r="523" spans="9:20" s="432" customFormat="1"/>
    <row r="524" spans="9:20" s="432" customFormat="1"/>
    <row r="525" spans="9:20" s="432" customFormat="1">
      <c r="I525" s="385"/>
      <c r="J525" s="385"/>
      <c r="K525" s="385"/>
      <c r="M525" s="385"/>
      <c r="N525" s="385"/>
      <c r="O525" s="385"/>
      <c r="P525" s="385"/>
      <c r="Q525" s="385"/>
      <c r="R525" s="385"/>
      <c r="S525" s="385"/>
      <c r="T525" s="385"/>
    </row>
  </sheetData>
  <mergeCells count="1">
    <mergeCell ref="D11:F11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5"/>
  <sheetViews>
    <sheetView topLeftCell="A13" workbookViewId="0">
      <selection activeCell="E7" sqref="E7"/>
    </sheetView>
  </sheetViews>
  <sheetFormatPr defaultColWidth="10.85546875" defaultRowHeight="15"/>
  <cols>
    <col min="1" max="1" width="4.42578125" style="376" customWidth="1"/>
    <col min="2" max="2" width="4.28515625" style="376" customWidth="1"/>
    <col min="3" max="3" width="6.140625" style="376" customWidth="1"/>
    <col min="4" max="4" width="12.5703125" style="376" customWidth="1"/>
    <col min="5" max="5" width="20.140625" style="376" customWidth="1"/>
    <col min="6" max="6" width="6.42578125" style="376" customWidth="1"/>
    <col min="7" max="7" width="6.28515625" style="376" customWidth="1"/>
    <col min="8" max="8" width="5.7109375" style="376" customWidth="1"/>
    <col min="9" max="9" width="5.28515625" style="376" customWidth="1"/>
    <col min="10" max="16" width="4.85546875" style="376" customWidth="1"/>
    <col min="17" max="17" width="5.7109375" style="376" customWidth="1"/>
    <col min="18" max="18" width="5.28515625" style="376" bestFit="1" customWidth="1"/>
    <col min="19" max="19" width="5.140625" style="376" customWidth="1"/>
    <col min="20" max="20" width="6.42578125" style="376" customWidth="1"/>
    <col min="21" max="16384" width="10.85546875" style="1"/>
  </cols>
  <sheetData>
    <row r="1" spans="1:20">
      <c r="P1" s="377"/>
      <c r="Q1" s="377"/>
      <c r="R1" s="377"/>
      <c r="S1" s="377"/>
      <c r="T1" s="378" t="s">
        <v>235</v>
      </c>
    </row>
    <row r="2" spans="1:20">
      <c r="P2" s="377"/>
      <c r="Q2" s="377"/>
      <c r="R2" s="377"/>
      <c r="S2" s="377"/>
      <c r="T2" s="378" t="s">
        <v>236</v>
      </c>
    </row>
    <row r="3" spans="1:20">
      <c r="P3" s="377"/>
      <c r="Q3" s="377"/>
      <c r="R3" s="377"/>
      <c r="S3" s="377"/>
      <c r="T3" s="378" t="s">
        <v>237</v>
      </c>
    </row>
    <row r="4" spans="1:20">
      <c r="P4" s="377"/>
      <c r="Q4" s="377"/>
      <c r="R4" s="377"/>
      <c r="S4" s="377"/>
      <c r="T4" s="378" t="s">
        <v>238</v>
      </c>
    </row>
    <row r="5" spans="1:20">
      <c r="P5" s="381"/>
      <c r="Q5" s="381"/>
      <c r="R5" s="381"/>
      <c r="S5" s="381"/>
      <c r="T5" s="382" t="s">
        <v>239</v>
      </c>
    </row>
    <row r="6" spans="1:20">
      <c r="P6" s="381"/>
      <c r="Q6" s="381"/>
      <c r="R6" s="381"/>
      <c r="S6" s="381"/>
      <c r="T6" s="378" t="s">
        <v>240</v>
      </c>
    </row>
    <row r="7" spans="1:20" ht="18.75">
      <c r="C7" s="383"/>
      <c r="D7" s="439"/>
      <c r="E7" s="439"/>
      <c r="F7" s="507" t="s">
        <v>241</v>
      </c>
      <c r="G7" s="507"/>
      <c r="H7" s="507"/>
      <c r="I7" s="507"/>
      <c r="J7" s="507"/>
      <c r="K7" s="507"/>
      <c r="L7" s="507"/>
      <c r="M7" s="507"/>
      <c r="N7" s="439"/>
      <c r="O7" s="439"/>
      <c r="P7" s="439"/>
      <c r="Q7" s="439"/>
      <c r="R7" s="439"/>
      <c r="S7" s="439"/>
      <c r="T7" s="439"/>
    </row>
    <row r="8" spans="1:20">
      <c r="A8" s="384"/>
      <c r="B8" s="385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</row>
    <row r="9" spans="1:20">
      <c r="A9" s="385"/>
      <c r="B9" s="385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</row>
    <row r="10" spans="1:20">
      <c r="A10" s="385"/>
      <c r="B10" s="385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</row>
    <row r="11" spans="1:20" ht="18.75">
      <c r="A11" s="386"/>
      <c r="B11" s="386"/>
      <c r="C11" s="387" t="s">
        <v>55</v>
      </c>
      <c r="D11" s="505" t="s">
        <v>1899</v>
      </c>
      <c r="E11" s="505"/>
      <c r="F11" s="505"/>
      <c r="G11" s="505"/>
      <c r="H11" s="505"/>
      <c r="I11" s="505"/>
      <c r="J11" s="386"/>
      <c r="K11" s="386"/>
      <c r="L11" s="387" t="s">
        <v>0</v>
      </c>
      <c r="M11" s="386" t="s">
        <v>98</v>
      </c>
      <c r="N11" s="386"/>
      <c r="O11" s="437" t="s">
        <v>1900</v>
      </c>
      <c r="P11" s="437"/>
      <c r="Q11" s="437"/>
      <c r="R11" s="437"/>
      <c r="S11" s="437"/>
      <c r="T11" s="386"/>
    </row>
    <row r="12" spans="1:20" ht="18.75">
      <c r="A12" s="440"/>
      <c r="B12" s="440"/>
      <c r="C12" s="388" t="s">
        <v>56</v>
      </c>
      <c r="D12" s="442" t="s">
        <v>1901</v>
      </c>
      <c r="E12" s="81"/>
      <c r="F12" s="387" t="s">
        <v>53</v>
      </c>
      <c r="G12" s="387"/>
      <c r="H12" s="508" t="s">
        <v>415</v>
      </c>
      <c r="I12" s="508"/>
      <c r="J12" s="386"/>
      <c r="K12" s="386"/>
      <c r="L12" s="387" t="s">
        <v>54</v>
      </c>
      <c r="M12" s="437" t="s">
        <v>1902</v>
      </c>
      <c r="N12" s="437"/>
      <c r="O12" s="437"/>
      <c r="P12" s="437"/>
      <c r="Q12" s="437"/>
      <c r="R12" s="437"/>
      <c r="S12" s="437"/>
      <c r="T12" s="440"/>
    </row>
    <row r="13" spans="1:20" ht="15.75" thickBot="1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</row>
    <row r="14" spans="1:20" ht="15.75" thickBot="1">
      <c r="A14" s="83" t="s">
        <v>245</v>
      </c>
      <c r="B14" s="438"/>
      <c r="C14" s="438"/>
      <c r="D14" s="438" t="s">
        <v>246</v>
      </c>
      <c r="E14" s="83" t="s">
        <v>13</v>
      </c>
      <c r="F14" s="438" t="s">
        <v>247</v>
      </c>
      <c r="G14" s="438"/>
      <c r="H14" s="438" t="s">
        <v>248</v>
      </c>
      <c r="I14" s="519" t="s">
        <v>249</v>
      </c>
      <c r="J14" s="520"/>
      <c r="K14" s="521"/>
      <c r="L14" s="441" t="s">
        <v>250</v>
      </c>
      <c r="M14" s="87"/>
      <c r="N14" s="87" t="s">
        <v>251</v>
      </c>
      <c r="O14" s="87"/>
      <c r="P14" s="438" t="s">
        <v>250</v>
      </c>
      <c r="Q14" s="438"/>
      <c r="R14" s="438"/>
      <c r="S14" s="438"/>
      <c r="T14" s="438"/>
    </row>
    <row r="15" spans="1:20" ht="15.7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</row>
    <row r="16" spans="1:20">
      <c r="A16" s="4">
        <v>188</v>
      </c>
      <c r="B16" s="101" t="s">
        <v>111</v>
      </c>
      <c r="C16" s="4" t="s">
        <v>109</v>
      </c>
      <c r="D16" s="4" t="s">
        <v>316</v>
      </c>
      <c r="E16" s="4" t="s">
        <v>1922</v>
      </c>
      <c r="F16" s="4">
        <v>1996</v>
      </c>
      <c r="G16" s="4"/>
      <c r="H16" s="4">
        <v>91.9</v>
      </c>
      <c r="I16" s="4">
        <v>-90</v>
      </c>
      <c r="J16" s="4">
        <v>-90</v>
      </c>
      <c r="K16" s="4">
        <v>90</v>
      </c>
      <c r="L16" s="4">
        <v>90</v>
      </c>
      <c r="M16" s="4">
        <v>-130</v>
      </c>
      <c r="N16" s="4">
        <v>-130</v>
      </c>
      <c r="O16" s="4">
        <v>-130</v>
      </c>
      <c r="P16" s="4">
        <v>0</v>
      </c>
      <c r="Q16" s="4">
        <v>90</v>
      </c>
      <c r="R16" s="4">
        <v>1</v>
      </c>
      <c r="S16" s="4"/>
      <c r="T16" s="102">
        <v>103.68788878480791</v>
      </c>
    </row>
    <row r="17" spans="1:20">
      <c r="A17" s="4">
        <v>138</v>
      </c>
      <c r="B17" s="101" t="s">
        <v>111</v>
      </c>
      <c r="C17" s="4" t="s">
        <v>114</v>
      </c>
      <c r="D17" s="4" t="s">
        <v>316</v>
      </c>
      <c r="E17" s="4" t="s">
        <v>1950</v>
      </c>
      <c r="F17" s="4">
        <v>1992</v>
      </c>
      <c r="G17" s="4"/>
      <c r="H17" s="4">
        <v>89.6</v>
      </c>
      <c r="I17" s="4">
        <v>-100</v>
      </c>
      <c r="J17" s="4">
        <v>100</v>
      </c>
      <c r="K17" s="4">
        <v>-105</v>
      </c>
      <c r="L17" s="4">
        <v>100</v>
      </c>
      <c r="M17" s="4">
        <v>123</v>
      </c>
      <c r="N17" s="4">
        <v>127</v>
      </c>
      <c r="O17" s="4">
        <v>-131</v>
      </c>
      <c r="P17" s="4">
        <v>127</v>
      </c>
      <c r="Q17" s="4">
        <v>227</v>
      </c>
      <c r="R17" s="4">
        <v>1</v>
      </c>
      <c r="S17" s="4"/>
      <c r="T17" s="102">
        <v>264.52880495041398</v>
      </c>
    </row>
    <row r="18" spans="1:20">
      <c r="A18" s="4">
        <v>103</v>
      </c>
      <c r="B18" s="101" t="s">
        <v>111</v>
      </c>
      <c r="C18" s="4" t="s">
        <v>114</v>
      </c>
      <c r="D18" s="4" t="s">
        <v>316</v>
      </c>
      <c r="E18" s="4" t="s">
        <v>1956</v>
      </c>
      <c r="F18" s="4">
        <v>1985</v>
      </c>
      <c r="G18" s="4"/>
      <c r="H18" s="4">
        <v>89.4</v>
      </c>
      <c r="I18" s="4">
        <v>-95</v>
      </c>
      <c r="J18" s="4">
        <v>-95</v>
      </c>
      <c r="K18" s="4">
        <v>95</v>
      </c>
      <c r="L18" s="4">
        <v>95</v>
      </c>
      <c r="M18" s="4">
        <v>111</v>
      </c>
      <c r="N18" s="4">
        <v>115</v>
      </c>
      <c r="O18" s="4">
        <v>-120</v>
      </c>
      <c r="P18" s="4">
        <v>115</v>
      </c>
      <c r="Q18" s="4">
        <v>210</v>
      </c>
      <c r="R18" s="4">
        <v>2</v>
      </c>
      <c r="S18" s="4"/>
      <c r="T18" s="102">
        <v>244.97010405696335</v>
      </c>
    </row>
    <row r="19" spans="1:20">
      <c r="A19" s="4">
        <v>162</v>
      </c>
      <c r="B19" s="101" t="s">
        <v>111</v>
      </c>
      <c r="C19" s="4" t="s">
        <v>114</v>
      </c>
      <c r="D19" s="4" t="s">
        <v>321</v>
      </c>
      <c r="E19" s="4" t="s">
        <v>1903</v>
      </c>
      <c r="F19" s="4">
        <v>1983</v>
      </c>
      <c r="G19" s="4"/>
      <c r="H19" s="4">
        <v>84.9</v>
      </c>
      <c r="I19" s="4">
        <v>69</v>
      </c>
      <c r="J19" s="4">
        <v>72</v>
      </c>
      <c r="K19" s="4">
        <v>75</v>
      </c>
      <c r="L19" s="4">
        <v>75</v>
      </c>
      <c r="M19" s="4">
        <v>95</v>
      </c>
      <c r="N19" s="4">
        <v>-98</v>
      </c>
      <c r="O19" s="4">
        <v>100</v>
      </c>
      <c r="P19" s="4">
        <v>100</v>
      </c>
      <c r="Q19" s="4">
        <v>175</v>
      </c>
      <c r="R19" s="4">
        <v>4</v>
      </c>
      <c r="S19" s="4"/>
      <c r="T19" s="102">
        <v>209.25331599276549</v>
      </c>
    </row>
    <row r="20" spans="1:20">
      <c r="A20" s="4">
        <v>148</v>
      </c>
      <c r="B20" s="101" t="s">
        <v>111</v>
      </c>
      <c r="C20" s="4" t="s">
        <v>114</v>
      </c>
      <c r="D20" s="4" t="s">
        <v>321</v>
      </c>
      <c r="E20" s="4" t="s">
        <v>1910</v>
      </c>
      <c r="F20" s="4">
        <v>1985</v>
      </c>
      <c r="G20" s="4"/>
      <c r="H20" s="4">
        <v>85</v>
      </c>
      <c r="I20" s="4">
        <v>106</v>
      </c>
      <c r="J20" s="4">
        <v>110</v>
      </c>
      <c r="K20" s="4">
        <v>-115</v>
      </c>
      <c r="L20" s="4">
        <v>110</v>
      </c>
      <c r="M20" s="4">
        <v>125</v>
      </c>
      <c r="N20" s="4">
        <v>131</v>
      </c>
      <c r="O20" s="4">
        <v>-138</v>
      </c>
      <c r="P20" s="4">
        <v>131</v>
      </c>
      <c r="Q20" s="4">
        <v>241</v>
      </c>
      <c r="R20" s="4">
        <v>1</v>
      </c>
      <c r="S20" s="4"/>
      <c r="T20" s="102">
        <v>288.00341457234816</v>
      </c>
    </row>
    <row r="21" spans="1:20">
      <c r="A21" s="4">
        <v>154</v>
      </c>
      <c r="B21" s="101" t="s">
        <v>111</v>
      </c>
      <c r="C21" s="4" t="s">
        <v>111</v>
      </c>
      <c r="D21" s="4" t="s">
        <v>321</v>
      </c>
      <c r="E21" s="4" t="s">
        <v>1914</v>
      </c>
      <c r="F21" s="4">
        <v>1978</v>
      </c>
      <c r="G21" s="4"/>
      <c r="H21" s="4">
        <v>84.7</v>
      </c>
      <c r="I21" s="4">
        <v>75</v>
      </c>
      <c r="J21" s="4">
        <v>80</v>
      </c>
      <c r="K21" s="4">
        <v>-83</v>
      </c>
      <c r="L21" s="4">
        <v>80</v>
      </c>
      <c r="M21" s="4">
        <v>97</v>
      </c>
      <c r="N21" s="4">
        <v>102</v>
      </c>
      <c r="O21" s="4">
        <v>-105</v>
      </c>
      <c r="P21" s="4">
        <v>102</v>
      </c>
      <c r="Q21" s="4">
        <v>182</v>
      </c>
      <c r="R21" s="4">
        <v>2</v>
      </c>
      <c r="S21" s="4"/>
      <c r="T21" s="102">
        <v>217.87893675441757</v>
      </c>
    </row>
    <row r="22" spans="1:20">
      <c r="A22" s="4">
        <v>167</v>
      </c>
      <c r="B22" s="101" t="s">
        <v>111</v>
      </c>
      <c r="C22" s="4" t="s">
        <v>114</v>
      </c>
      <c r="D22" s="4" t="s">
        <v>321</v>
      </c>
      <c r="E22" s="4" t="s">
        <v>1930</v>
      </c>
      <c r="F22" s="4">
        <v>1991</v>
      </c>
      <c r="G22" s="4"/>
      <c r="H22" s="4">
        <v>82.9</v>
      </c>
      <c r="I22" s="4">
        <v>84</v>
      </c>
      <c r="J22" s="4">
        <v>90</v>
      </c>
      <c r="K22" s="4">
        <v>100</v>
      </c>
      <c r="L22" s="4">
        <v>100</v>
      </c>
      <c r="M22" s="4">
        <v>115</v>
      </c>
      <c r="N22" s="4">
        <v>125</v>
      </c>
      <c r="O22" s="4">
        <v>-137</v>
      </c>
      <c r="P22" s="4">
        <v>125</v>
      </c>
      <c r="Q22" s="4">
        <v>225</v>
      </c>
      <c r="R22" s="4">
        <v>2</v>
      </c>
      <c r="S22" s="4"/>
      <c r="T22" s="102">
        <v>272.29773758500772</v>
      </c>
    </row>
    <row r="23" spans="1:20">
      <c r="A23" s="4">
        <v>134</v>
      </c>
      <c r="B23" s="101" t="s">
        <v>111</v>
      </c>
      <c r="C23" s="4" t="s">
        <v>114</v>
      </c>
      <c r="D23" s="4" t="s">
        <v>321</v>
      </c>
      <c r="E23" s="4" t="s">
        <v>328</v>
      </c>
      <c r="F23" s="4">
        <v>1992</v>
      </c>
      <c r="G23" s="4"/>
      <c r="H23" s="4">
        <v>82.8</v>
      </c>
      <c r="I23" s="4">
        <v>-83</v>
      </c>
      <c r="J23" s="4">
        <v>83</v>
      </c>
      <c r="K23" s="4">
        <v>-87</v>
      </c>
      <c r="L23" s="4">
        <v>83</v>
      </c>
      <c r="M23" s="4">
        <v>100</v>
      </c>
      <c r="N23" s="4">
        <v>103</v>
      </c>
      <c r="O23" s="4">
        <v>-107</v>
      </c>
      <c r="P23" s="4">
        <v>103</v>
      </c>
      <c r="Q23" s="4">
        <v>186</v>
      </c>
      <c r="R23" s="4">
        <v>3</v>
      </c>
      <c r="S23" s="4"/>
      <c r="T23" s="102">
        <v>225.2390303126206</v>
      </c>
    </row>
    <row r="24" spans="1:20">
      <c r="A24" s="4">
        <v>168</v>
      </c>
      <c r="B24" s="101" t="s">
        <v>111</v>
      </c>
      <c r="C24" s="4" t="s">
        <v>111</v>
      </c>
      <c r="D24" s="4" t="s">
        <v>321</v>
      </c>
      <c r="E24" s="4" t="s">
        <v>1948</v>
      </c>
      <c r="F24" s="4">
        <v>1970</v>
      </c>
      <c r="G24" s="4"/>
      <c r="H24" s="4">
        <v>84.1</v>
      </c>
      <c r="I24" s="4">
        <v>80</v>
      </c>
      <c r="J24" s="4">
        <v>85</v>
      </c>
      <c r="K24" s="4">
        <v>90</v>
      </c>
      <c r="L24" s="4">
        <v>90</v>
      </c>
      <c r="M24" s="4">
        <v>112</v>
      </c>
      <c r="N24" s="4">
        <v>118</v>
      </c>
      <c r="O24" s="4">
        <v>-127</v>
      </c>
      <c r="P24" s="4">
        <v>118</v>
      </c>
      <c r="Q24" s="4">
        <v>208</v>
      </c>
      <c r="R24" s="4">
        <v>1</v>
      </c>
      <c r="S24" s="4"/>
      <c r="T24" s="102">
        <v>249.89249091093464</v>
      </c>
    </row>
    <row r="25" spans="1:20">
      <c r="A25" s="4">
        <v>140</v>
      </c>
      <c r="B25" s="101" t="s">
        <v>111</v>
      </c>
      <c r="C25" s="4" t="s">
        <v>111</v>
      </c>
      <c r="D25" s="4" t="s">
        <v>333</v>
      </c>
      <c r="E25" s="4" t="s">
        <v>1915</v>
      </c>
      <c r="F25" s="4">
        <v>1961</v>
      </c>
      <c r="G25" s="4"/>
      <c r="H25" s="4">
        <v>75.8</v>
      </c>
      <c r="I25" s="4">
        <v>-55</v>
      </c>
      <c r="J25" s="4">
        <v>-55</v>
      </c>
      <c r="K25" s="4">
        <v>55</v>
      </c>
      <c r="L25" s="4">
        <v>55</v>
      </c>
      <c r="M25" s="4">
        <v>75</v>
      </c>
      <c r="N25" s="4">
        <v>80</v>
      </c>
      <c r="O25" s="4">
        <v>85</v>
      </c>
      <c r="P25" s="4">
        <v>85</v>
      </c>
      <c r="Q25" s="4">
        <v>140</v>
      </c>
      <c r="R25" s="4">
        <v>2</v>
      </c>
      <c r="S25" s="4"/>
      <c r="T25" s="102">
        <v>177.88663224475241</v>
      </c>
    </row>
    <row r="26" spans="1:20">
      <c r="A26" s="4">
        <v>189</v>
      </c>
      <c r="B26" s="101" t="s">
        <v>111</v>
      </c>
      <c r="C26" s="4" t="s">
        <v>109</v>
      </c>
      <c r="D26" s="4" t="s">
        <v>333</v>
      </c>
      <c r="E26" s="4" t="s">
        <v>1916</v>
      </c>
      <c r="F26" s="4">
        <v>1995</v>
      </c>
      <c r="G26" s="4"/>
      <c r="H26" s="4">
        <v>73.5</v>
      </c>
      <c r="I26" s="4">
        <v>86</v>
      </c>
      <c r="J26" s="4">
        <v>88</v>
      </c>
      <c r="K26" s="4">
        <v>91</v>
      </c>
      <c r="L26" s="4">
        <v>91</v>
      </c>
      <c r="M26" s="4">
        <v>110</v>
      </c>
      <c r="N26" s="4">
        <v>115</v>
      </c>
      <c r="O26" s="4">
        <v>120</v>
      </c>
      <c r="P26" s="4">
        <v>120</v>
      </c>
      <c r="Q26" s="4">
        <v>211</v>
      </c>
      <c r="R26" s="4">
        <v>1</v>
      </c>
      <c r="S26" s="4"/>
      <c r="T26" s="102">
        <v>272.98143868726851</v>
      </c>
    </row>
    <row r="27" spans="1:20">
      <c r="A27" s="4">
        <v>166</v>
      </c>
      <c r="B27" s="101" t="s">
        <v>111</v>
      </c>
      <c r="C27" s="4" t="s">
        <v>114</v>
      </c>
      <c r="D27" s="4" t="s">
        <v>333</v>
      </c>
      <c r="E27" s="4" t="s">
        <v>1924</v>
      </c>
      <c r="F27" s="4">
        <v>1988</v>
      </c>
      <c r="G27" s="4"/>
      <c r="H27" s="4">
        <v>76.5</v>
      </c>
      <c r="I27" s="4">
        <v>95</v>
      </c>
      <c r="J27" s="4">
        <v>98</v>
      </c>
      <c r="K27" s="4">
        <v>102</v>
      </c>
      <c r="L27" s="4">
        <v>102</v>
      </c>
      <c r="M27" s="4">
        <v>120</v>
      </c>
      <c r="N27" s="4">
        <v>125</v>
      </c>
      <c r="O27" s="4">
        <v>-132</v>
      </c>
      <c r="P27" s="4">
        <v>125</v>
      </c>
      <c r="Q27" s="4">
        <v>227</v>
      </c>
      <c r="R27" s="4">
        <v>1</v>
      </c>
      <c r="S27" s="4"/>
      <c r="T27" s="102">
        <v>286.91859251181222</v>
      </c>
    </row>
    <row r="28" spans="1:20">
      <c r="A28" s="4">
        <v>176</v>
      </c>
      <c r="B28" s="101" t="s">
        <v>111</v>
      </c>
      <c r="C28" s="4" t="s">
        <v>114</v>
      </c>
      <c r="D28" s="4" t="s">
        <v>333</v>
      </c>
      <c r="E28" s="4" t="s">
        <v>1925</v>
      </c>
      <c r="F28" s="4">
        <v>1992</v>
      </c>
      <c r="G28" s="4"/>
      <c r="H28" s="4">
        <v>76.099999999999994</v>
      </c>
      <c r="I28" s="4">
        <v>80</v>
      </c>
      <c r="J28" s="4">
        <v>-85</v>
      </c>
      <c r="K28" s="4">
        <v>-88</v>
      </c>
      <c r="L28" s="4">
        <v>80</v>
      </c>
      <c r="M28" s="4">
        <v>90</v>
      </c>
      <c r="N28" s="4">
        <v>95</v>
      </c>
      <c r="O28" s="4">
        <v>105</v>
      </c>
      <c r="P28" s="4">
        <v>105</v>
      </c>
      <c r="Q28" s="4">
        <v>185</v>
      </c>
      <c r="R28" s="4">
        <v>4</v>
      </c>
      <c r="S28" s="4"/>
      <c r="T28" s="102">
        <v>234.53255956729296</v>
      </c>
    </row>
    <row r="29" spans="1:20">
      <c r="A29" s="4">
        <v>119</v>
      </c>
      <c r="B29" s="101" t="s">
        <v>111</v>
      </c>
      <c r="C29" s="4" t="s">
        <v>114</v>
      </c>
      <c r="D29" s="4" t="s">
        <v>333</v>
      </c>
      <c r="E29" s="4" t="s">
        <v>1928</v>
      </c>
      <c r="F29" s="4">
        <v>1985</v>
      </c>
      <c r="G29" s="4"/>
      <c r="H29" s="4">
        <v>76.400000000000006</v>
      </c>
      <c r="I29" s="4">
        <v>91</v>
      </c>
      <c r="J29" s="4">
        <v>93</v>
      </c>
      <c r="K29" s="4">
        <v>-95</v>
      </c>
      <c r="L29" s="4">
        <v>93</v>
      </c>
      <c r="M29" s="4">
        <v>113</v>
      </c>
      <c r="N29" s="4">
        <v>-115</v>
      </c>
      <c r="O29" s="4">
        <v>-115</v>
      </c>
      <c r="P29" s="4">
        <v>113</v>
      </c>
      <c r="Q29" s="4">
        <v>206</v>
      </c>
      <c r="R29" s="4">
        <v>3</v>
      </c>
      <c r="S29" s="4"/>
      <c r="T29" s="102">
        <v>260.56932698258282</v>
      </c>
    </row>
    <row r="30" spans="1:20">
      <c r="A30" s="4">
        <v>152</v>
      </c>
      <c r="B30" s="101" t="s">
        <v>111</v>
      </c>
      <c r="C30" s="4" t="s">
        <v>114</v>
      </c>
      <c r="D30" s="4" t="s">
        <v>333</v>
      </c>
      <c r="E30" s="4" t="s">
        <v>1929</v>
      </c>
      <c r="F30" s="4">
        <v>1994</v>
      </c>
      <c r="G30" s="4"/>
      <c r="H30" s="4">
        <v>76</v>
      </c>
      <c r="I30" s="4">
        <v>93</v>
      </c>
      <c r="J30" s="4">
        <v>98</v>
      </c>
      <c r="K30" s="4">
        <v>102</v>
      </c>
      <c r="L30" s="4">
        <v>102</v>
      </c>
      <c r="M30" s="4">
        <v>112</v>
      </c>
      <c r="N30" s="4">
        <v>116</v>
      </c>
      <c r="O30" s="4">
        <v>-120</v>
      </c>
      <c r="P30" s="4">
        <v>116</v>
      </c>
      <c r="Q30" s="4">
        <v>218</v>
      </c>
      <c r="R30" s="4">
        <v>2</v>
      </c>
      <c r="S30" s="4"/>
      <c r="T30" s="102">
        <v>276.5762678474423</v>
      </c>
    </row>
    <row r="31" spans="1:20">
      <c r="A31" s="4">
        <v>141</v>
      </c>
      <c r="B31" s="101" t="s">
        <v>111</v>
      </c>
      <c r="C31" s="4" t="s">
        <v>111</v>
      </c>
      <c r="D31" s="4" t="s">
        <v>333</v>
      </c>
      <c r="E31" s="4" t="s">
        <v>1938</v>
      </c>
      <c r="F31" s="4">
        <v>1979</v>
      </c>
      <c r="G31" s="4"/>
      <c r="H31" s="4">
        <v>75.599999999999994</v>
      </c>
      <c r="I31" s="4">
        <v>85</v>
      </c>
      <c r="J31" s="4">
        <v>88</v>
      </c>
      <c r="K31" s="4">
        <v>-90</v>
      </c>
      <c r="L31" s="4">
        <v>88</v>
      </c>
      <c r="M31" s="4">
        <v>116</v>
      </c>
      <c r="N31" s="4">
        <v>-120</v>
      </c>
      <c r="O31" s="4">
        <v>-120</v>
      </c>
      <c r="P31" s="4">
        <v>116</v>
      </c>
      <c r="Q31" s="4">
        <v>204</v>
      </c>
      <c r="R31" s="4">
        <v>1</v>
      </c>
      <c r="S31" s="4"/>
      <c r="T31" s="102">
        <v>259.60086086512359</v>
      </c>
    </row>
    <row r="32" spans="1:20">
      <c r="A32" s="4">
        <v>199</v>
      </c>
      <c r="B32" s="101" t="s">
        <v>259</v>
      </c>
      <c r="C32" s="4" t="s">
        <v>114</v>
      </c>
      <c r="D32" s="4" t="s">
        <v>310</v>
      </c>
      <c r="E32" s="4" t="s">
        <v>1911</v>
      </c>
      <c r="F32" s="4">
        <v>1991</v>
      </c>
      <c r="G32" s="4"/>
      <c r="H32" s="4">
        <v>72.2</v>
      </c>
      <c r="I32" s="4">
        <v>58</v>
      </c>
      <c r="J32" s="4">
        <v>61</v>
      </c>
      <c r="K32" s="4">
        <v>64</v>
      </c>
      <c r="L32" s="4">
        <v>64</v>
      </c>
      <c r="M32" s="4">
        <v>73</v>
      </c>
      <c r="N32" s="4">
        <v>75</v>
      </c>
      <c r="O32" s="4">
        <v>78</v>
      </c>
      <c r="P32" s="4">
        <v>78</v>
      </c>
      <c r="Q32" s="4">
        <v>142</v>
      </c>
      <c r="R32" s="4">
        <v>2</v>
      </c>
      <c r="S32" s="4"/>
      <c r="T32" s="102">
        <v>173.58804124935978</v>
      </c>
    </row>
    <row r="33" spans="1:20">
      <c r="A33" s="4">
        <v>178</v>
      </c>
      <c r="B33" s="101" t="s">
        <v>259</v>
      </c>
      <c r="C33" s="4" t="s">
        <v>114</v>
      </c>
      <c r="D33" s="4" t="s">
        <v>310</v>
      </c>
      <c r="E33" s="4" t="s">
        <v>305</v>
      </c>
      <c r="F33" s="4">
        <v>1987</v>
      </c>
      <c r="G33" s="4"/>
      <c r="H33" s="4">
        <v>71.5</v>
      </c>
      <c r="I33" s="4">
        <v>79</v>
      </c>
      <c r="J33" s="4">
        <v>81</v>
      </c>
      <c r="K33" s="4">
        <v>83</v>
      </c>
      <c r="L33" s="4">
        <v>83</v>
      </c>
      <c r="M33" s="4">
        <v>101</v>
      </c>
      <c r="N33" s="4">
        <v>-104</v>
      </c>
      <c r="O33" s="4">
        <v>107</v>
      </c>
      <c r="P33" s="4">
        <v>107</v>
      </c>
      <c r="Q33" s="4">
        <v>190</v>
      </c>
      <c r="R33" s="4">
        <v>1</v>
      </c>
      <c r="S33" s="4"/>
      <c r="T33" s="102">
        <v>233.54393580991132</v>
      </c>
    </row>
    <row r="34" spans="1:20">
      <c r="A34" s="4">
        <v>198</v>
      </c>
      <c r="B34" s="101" t="s">
        <v>259</v>
      </c>
      <c r="C34" s="4" t="s">
        <v>114</v>
      </c>
      <c r="D34" s="4" t="s">
        <v>310</v>
      </c>
      <c r="E34" s="4" t="s">
        <v>1935</v>
      </c>
      <c r="F34" s="4">
        <v>1993</v>
      </c>
      <c r="G34" s="4"/>
      <c r="H34" s="4">
        <v>74.900000000000006</v>
      </c>
      <c r="I34" s="4">
        <v>50</v>
      </c>
      <c r="J34" s="4">
        <v>52</v>
      </c>
      <c r="K34" s="4">
        <v>-55</v>
      </c>
      <c r="L34" s="4">
        <v>52</v>
      </c>
      <c r="M34" s="4">
        <v>70</v>
      </c>
      <c r="N34" s="4">
        <v>74</v>
      </c>
      <c r="O34" s="4">
        <v>78</v>
      </c>
      <c r="P34" s="4">
        <v>78</v>
      </c>
      <c r="Q34" s="4">
        <v>130</v>
      </c>
      <c r="R34" s="4">
        <v>4</v>
      </c>
      <c r="S34" s="4"/>
      <c r="T34" s="102">
        <v>155.76912378343897</v>
      </c>
    </row>
    <row r="35" spans="1:20">
      <c r="A35" s="4">
        <v>122</v>
      </c>
      <c r="B35" s="101" t="s">
        <v>259</v>
      </c>
      <c r="C35" s="4" t="s">
        <v>111</v>
      </c>
      <c r="D35" s="4" t="s">
        <v>310</v>
      </c>
      <c r="E35" s="4" t="s">
        <v>1939</v>
      </c>
      <c r="F35" s="4">
        <v>1980</v>
      </c>
      <c r="G35" s="4"/>
      <c r="H35" s="4">
        <v>71.099999999999994</v>
      </c>
      <c r="I35" s="4">
        <v>72</v>
      </c>
      <c r="J35" s="4">
        <v>76</v>
      </c>
      <c r="K35" s="4">
        <v>-79</v>
      </c>
      <c r="L35" s="4">
        <v>76</v>
      </c>
      <c r="M35" s="4">
        <v>94</v>
      </c>
      <c r="N35" s="4">
        <v>97</v>
      </c>
      <c r="O35" s="4">
        <v>-100</v>
      </c>
      <c r="P35" s="4">
        <v>97</v>
      </c>
      <c r="Q35" s="4">
        <v>173</v>
      </c>
      <c r="R35" s="4">
        <v>1</v>
      </c>
      <c r="S35" s="4"/>
      <c r="T35" s="102">
        <v>213.32816263853596</v>
      </c>
    </row>
    <row r="36" spans="1:20">
      <c r="A36" s="4">
        <v>179</v>
      </c>
      <c r="B36" s="101" t="s">
        <v>259</v>
      </c>
      <c r="C36" s="4" t="s">
        <v>114</v>
      </c>
      <c r="D36" s="4" t="s">
        <v>310</v>
      </c>
      <c r="E36" s="4" t="s">
        <v>1943</v>
      </c>
      <c r="F36" s="4">
        <v>1990</v>
      </c>
      <c r="G36" s="4"/>
      <c r="H36" s="4">
        <v>74.8</v>
      </c>
      <c r="I36" s="4">
        <v>58</v>
      </c>
      <c r="J36" s="4">
        <v>60</v>
      </c>
      <c r="K36" s="4">
        <v>-62</v>
      </c>
      <c r="L36" s="4">
        <v>60</v>
      </c>
      <c r="M36" s="4">
        <v>74</v>
      </c>
      <c r="N36" s="4">
        <v>77</v>
      </c>
      <c r="O36" s="4">
        <v>80</v>
      </c>
      <c r="P36" s="4">
        <v>80</v>
      </c>
      <c r="Q36" s="4">
        <v>140</v>
      </c>
      <c r="R36" s="4">
        <v>3</v>
      </c>
      <c r="S36" s="4"/>
      <c r="T36" s="102">
        <v>167.87051117323841</v>
      </c>
    </row>
    <row r="37" spans="1:20">
      <c r="A37" s="4">
        <v>196</v>
      </c>
      <c r="B37" s="101" t="s">
        <v>259</v>
      </c>
      <c r="C37" s="4" t="s">
        <v>114</v>
      </c>
      <c r="D37" s="4" t="s">
        <v>298</v>
      </c>
      <c r="E37" s="4" t="s">
        <v>1906</v>
      </c>
      <c r="F37" s="4">
        <v>1985</v>
      </c>
      <c r="G37" s="4"/>
      <c r="H37" s="4">
        <v>67.3</v>
      </c>
      <c r="I37" s="4">
        <v>35</v>
      </c>
      <c r="J37" s="4">
        <v>37</v>
      </c>
      <c r="K37" s="4">
        <v>-42</v>
      </c>
      <c r="L37" s="4">
        <v>37</v>
      </c>
      <c r="M37" s="4">
        <v>45</v>
      </c>
      <c r="N37" s="4">
        <v>48</v>
      </c>
      <c r="O37" s="4">
        <v>-50</v>
      </c>
      <c r="P37" s="4">
        <v>48</v>
      </c>
      <c r="Q37" s="4">
        <v>85</v>
      </c>
      <c r="R37" s="4">
        <v>6</v>
      </c>
      <c r="S37" s="4"/>
      <c r="T37" s="102">
        <v>108.28403259795618</v>
      </c>
    </row>
    <row r="38" spans="1:20">
      <c r="A38" s="4">
        <v>123</v>
      </c>
      <c r="B38" s="101" t="s">
        <v>259</v>
      </c>
      <c r="C38" s="4" t="s">
        <v>131</v>
      </c>
      <c r="D38" s="4" t="s">
        <v>298</v>
      </c>
      <c r="E38" s="4" t="s">
        <v>1819</v>
      </c>
      <c r="F38" s="4">
        <v>1997</v>
      </c>
      <c r="G38" s="4"/>
      <c r="H38" s="4">
        <v>63.8</v>
      </c>
      <c r="I38" s="4">
        <v>55</v>
      </c>
      <c r="J38" s="4">
        <v>58</v>
      </c>
      <c r="K38" s="4">
        <v>-60</v>
      </c>
      <c r="L38" s="4">
        <v>58</v>
      </c>
      <c r="M38" s="4">
        <v>60</v>
      </c>
      <c r="N38" s="4">
        <v>-63</v>
      </c>
      <c r="O38" s="4">
        <v>-63</v>
      </c>
      <c r="P38" s="4">
        <v>60</v>
      </c>
      <c r="Q38" s="4">
        <v>118</v>
      </c>
      <c r="R38" s="4">
        <v>1</v>
      </c>
      <c r="S38" s="4"/>
      <c r="T38" s="102">
        <v>155.51012037398644</v>
      </c>
    </row>
    <row r="39" spans="1:20">
      <c r="A39" s="4">
        <v>158</v>
      </c>
      <c r="B39" s="101" t="s">
        <v>111</v>
      </c>
      <c r="C39" s="4" t="s">
        <v>109</v>
      </c>
      <c r="D39" s="4" t="s">
        <v>298</v>
      </c>
      <c r="E39" s="4" t="s">
        <v>1920</v>
      </c>
      <c r="F39" s="4">
        <v>1996</v>
      </c>
      <c r="G39" s="4"/>
      <c r="H39" s="4">
        <v>66.3</v>
      </c>
      <c r="I39" s="4">
        <v>70</v>
      </c>
      <c r="J39" s="4">
        <v>-77</v>
      </c>
      <c r="K39" s="4">
        <v>77</v>
      </c>
      <c r="L39" s="4">
        <v>77</v>
      </c>
      <c r="M39" s="4">
        <v>92</v>
      </c>
      <c r="N39" s="4">
        <v>-101</v>
      </c>
      <c r="O39" s="4">
        <v>-102</v>
      </c>
      <c r="P39" s="4">
        <v>92</v>
      </c>
      <c r="Q39" s="4">
        <v>169</v>
      </c>
      <c r="R39" s="4">
        <v>1</v>
      </c>
      <c r="S39" s="4"/>
      <c r="T39" s="102">
        <v>233.35753949274564</v>
      </c>
    </row>
    <row r="40" spans="1:20">
      <c r="A40" s="4">
        <v>105</v>
      </c>
      <c r="B40" s="101" t="s">
        <v>259</v>
      </c>
      <c r="C40" s="4" t="s">
        <v>114</v>
      </c>
      <c r="D40" s="4" t="s">
        <v>298</v>
      </c>
      <c r="E40" s="4" t="s">
        <v>301</v>
      </c>
      <c r="F40" s="4">
        <v>1992</v>
      </c>
      <c r="G40" s="4"/>
      <c r="H40" s="4">
        <v>67.400000000000006</v>
      </c>
      <c r="I40" s="4">
        <v>-51</v>
      </c>
      <c r="J40" s="4">
        <v>-51</v>
      </c>
      <c r="K40" s="4">
        <v>-51</v>
      </c>
      <c r="L40" s="4">
        <v>0</v>
      </c>
      <c r="M40" s="4">
        <v>-67</v>
      </c>
      <c r="N40" s="4">
        <v>-67</v>
      </c>
      <c r="O40" s="4">
        <v>67</v>
      </c>
      <c r="P40" s="4">
        <v>67</v>
      </c>
      <c r="Q40" s="4">
        <v>67</v>
      </c>
      <c r="R40" s="4">
        <v>7</v>
      </c>
      <c r="S40" s="4"/>
      <c r="T40" s="102">
        <v>85.275553452567706</v>
      </c>
    </row>
    <row r="41" spans="1:20">
      <c r="A41" s="4">
        <v>110</v>
      </c>
      <c r="B41" s="101" t="s">
        <v>111</v>
      </c>
      <c r="C41" s="4" t="s">
        <v>114</v>
      </c>
      <c r="D41" s="4" t="s">
        <v>298</v>
      </c>
      <c r="E41" s="4" t="s">
        <v>1931</v>
      </c>
      <c r="F41" s="4">
        <v>1990</v>
      </c>
      <c r="G41" s="4"/>
      <c r="H41" s="4">
        <v>68.8</v>
      </c>
      <c r="I41" s="4">
        <v>75</v>
      </c>
      <c r="J41" s="4">
        <v>80</v>
      </c>
      <c r="K41" s="4">
        <v>-85</v>
      </c>
      <c r="L41" s="4">
        <v>80</v>
      </c>
      <c r="M41" s="4">
        <v>103</v>
      </c>
      <c r="N41" s="4">
        <v>-106</v>
      </c>
      <c r="O41" s="4">
        <v>106</v>
      </c>
      <c r="P41" s="4">
        <v>106</v>
      </c>
      <c r="Q41" s="4">
        <v>186</v>
      </c>
      <c r="R41" s="4">
        <v>2</v>
      </c>
      <c r="S41" s="4"/>
      <c r="T41" s="102">
        <v>250.68</v>
      </c>
    </row>
    <row r="42" spans="1:20">
      <c r="A42" s="4">
        <v>171</v>
      </c>
      <c r="B42" s="101" t="s">
        <v>111</v>
      </c>
      <c r="C42" s="4" t="s">
        <v>131</v>
      </c>
      <c r="D42" s="4" t="s">
        <v>298</v>
      </c>
      <c r="E42" s="4" t="s">
        <v>1932</v>
      </c>
      <c r="F42" s="4">
        <v>1999</v>
      </c>
      <c r="G42" s="4"/>
      <c r="H42" s="4">
        <v>66.599999999999994</v>
      </c>
      <c r="I42" s="4">
        <v>-69</v>
      </c>
      <c r="J42" s="4">
        <v>69</v>
      </c>
      <c r="K42" s="4">
        <v>-72</v>
      </c>
      <c r="L42" s="4">
        <v>69</v>
      </c>
      <c r="M42" s="4">
        <v>-79</v>
      </c>
      <c r="N42" s="4">
        <v>79</v>
      </c>
      <c r="O42" s="4">
        <v>83</v>
      </c>
      <c r="P42" s="4">
        <v>83</v>
      </c>
      <c r="Q42" s="4">
        <v>152</v>
      </c>
      <c r="R42" s="4">
        <v>1</v>
      </c>
      <c r="S42" s="4"/>
      <c r="T42" s="102">
        <v>209.25383540374335</v>
      </c>
    </row>
    <row r="43" spans="1:20">
      <c r="A43" s="4">
        <v>177</v>
      </c>
      <c r="B43" s="101" t="s">
        <v>259</v>
      </c>
      <c r="C43" s="4" t="s">
        <v>114</v>
      </c>
      <c r="D43" s="4" t="s">
        <v>298</v>
      </c>
      <c r="E43" s="4" t="s">
        <v>1873</v>
      </c>
      <c r="F43" s="4">
        <v>1986</v>
      </c>
      <c r="G43" s="4"/>
      <c r="H43" s="4">
        <v>68.8</v>
      </c>
      <c r="I43" s="4">
        <v>70</v>
      </c>
      <c r="J43" s="4">
        <v>-72</v>
      </c>
      <c r="K43" s="4">
        <v>72</v>
      </c>
      <c r="L43" s="4">
        <v>72</v>
      </c>
      <c r="M43" s="4">
        <v>94</v>
      </c>
      <c r="N43" s="4">
        <v>-96</v>
      </c>
      <c r="O43" s="4">
        <v>-96</v>
      </c>
      <c r="P43" s="4">
        <v>94</v>
      </c>
      <c r="Q43" s="4">
        <v>166</v>
      </c>
      <c r="R43" s="4">
        <v>1</v>
      </c>
      <c r="S43" s="4"/>
      <c r="T43" s="102">
        <v>208.66751154248962</v>
      </c>
    </row>
    <row r="44" spans="1:20">
      <c r="A44" s="4">
        <v>142</v>
      </c>
      <c r="B44" s="101" t="s">
        <v>259</v>
      </c>
      <c r="C44" s="4" t="s">
        <v>114</v>
      </c>
      <c r="D44" s="4" t="s">
        <v>298</v>
      </c>
      <c r="E44" s="4" t="s">
        <v>1940</v>
      </c>
      <c r="F44" s="4">
        <v>1991</v>
      </c>
      <c r="G44" s="4"/>
      <c r="H44" s="4">
        <v>67.8</v>
      </c>
      <c r="I44" s="4">
        <v>54</v>
      </c>
      <c r="J44" s="4">
        <v>56</v>
      </c>
      <c r="K44" s="4">
        <v>-60</v>
      </c>
      <c r="L44" s="4">
        <v>56</v>
      </c>
      <c r="M44" s="4">
        <v>63</v>
      </c>
      <c r="N44" s="4">
        <v>67</v>
      </c>
      <c r="O44" s="4">
        <v>70</v>
      </c>
      <c r="P44" s="4">
        <v>70</v>
      </c>
      <c r="Q44" s="4">
        <v>126</v>
      </c>
      <c r="R44" s="4">
        <v>4</v>
      </c>
      <c r="S44" s="4"/>
      <c r="T44" s="102">
        <v>159.7903494903052</v>
      </c>
    </row>
    <row r="45" spans="1:20">
      <c r="A45" s="4">
        <v>112</v>
      </c>
      <c r="B45" s="101" t="s">
        <v>259</v>
      </c>
      <c r="C45" s="4" t="s">
        <v>114</v>
      </c>
      <c r="D45" s="4" t="s">
        <v>298</v>
      </c>
      <c r="E45" s="4" t="s">
        <v>1941</v>
      </c>
      <c r="F45" s="4">
        <v>1986</v>
      </c>
      <c r="G45" s="4"/>
      <c r="H45" s="4">
        <v>67.5</v>
      </c>
      <c r="I45" s="4">
        <v>60</v>
      </c>
      <c r="J45" s="4">
        <v>-63</v>
      </c>
      <c r="K45" s="4">
        <v>-63</v>
      </c>
      <c r="L45" s="4">
        <v>60</v>
      </c>
      <c r="M45" s="4">
        <v>70</v>
      </c>
      <c r="N45" s="4">
        <v>75</v>
      </c>
      <c r="O45" s="4">
        <v>-80</v>
      </c>
      <c r="P45" s="4">
        <v>75</v>
      </c>
      <c r="Q45" s="4">
        <v>135</v>
      </c>
      <c r="R45" s="4">
        <v>3</v>
      </c>
      <c r="S45" s="4"/>
      <c r="T45" s="102">
        <v>171.66789925301214</v>
      </c>
    </row>
    <row r="46" spans="1:20">
      <c r="A46" s="4">
        <v>137</v>
      </c>
      <c r="B46" s="101" t="s">
        <v>259</v>
      </c>
      <c r="C46" s="4" t="s">
        <v>114</v>
      </c>
      <c r="D46" s="4" t="s">
        <v>298</v>
      </c>
      <c r="E46" s="4" t="s">
        <v>1945</v>
      </c>
      <c r="F46" s="4">
        <v>1991</v>
      </c>
      <c r="G46" s="4"/>
      <c r="H46" s="4">
        <v>68.8</v>
      </c>
      <c r="I46" s="4">
        <v>-71</v>
      </c>
      <c r="J46" s="4">
        <v>-73</v>
      </c>
      <c r="K46" s="4">
        <v>-73</v>
      </c>
      <c r="L46" s="4">
        <v>0</v>
      </c>
      <c r="M46" s="4">
        <v>-87</v>
      </c>
      <c r="N46" s="4">
        <v>-87</v>
      </c>
      <c r="O46" s="4">
        <v>-87</v>
      </c>
      <c r="P46" s="4">
        <v>0</v>
      </c>
      <c r="Q46" s="4">
        <v>0</v>
      </c>
      <c r="R46" s="4">
        <v>8</v>
      </c>
      <c r="S46" s="4"/>
      <c r="T46" s="102">
        <v>0</v>
      </c>
    </row>
    <row r="47" spans="1:20">
      <c r="A47" s="4">
        <v>180</v>
      </c>
      <c r="B47" s="101" t="s">
        <v>111</v>
      </c>
      <c r="C47" s="4" t="s">
        <v>114</v>
      </c>
      <c r="D47" s="4" t="s">
        <v>298</v>
      </c>
      <c r="E47" s="4" t="s">
        <v>1949</v>
      </c>
      <c r="F47" s="4">
        <v>1990</v>
      </c>
      <c r="G47" s="4"/>
      <c r="H47" s="4">
        <v>68.8</v>
      </c>
      <c r="I47" s="4">
        <v>-83</v>
      </c>
      <c r="J47" s="4">
        <v>83</v>
      </c>
      <c r="K47" s="4">
        <v>-86</v>
      </c>
      <c r="L47" s="4">
        <v>83</v>
      </c>
      <c r="M47" s="4">
        <v>105</v>
      </c>
      <c r="N47" s="4">
        <v>-110</v>
      </c>
      <c r="O47" s="4">
        <v>-110</v>
      </c>
      <c r="P47" s="4">
        <v>105</v>
      </c>
      <c r="Q47" s="4">
        <v>188</v>
      </c>
      <c r="R47" s="4">
        <v>1</v>
      </c>
      <c r="S47" s="4"/>
      <c r="T47" s="102">
        <v>253.37962656979403</v>
      </c>
    </row>
    <row r="48" spans="1:20">
      <c r="A48" s="4">
        <v>161</v>
      </c>
      <c r="B48" s="101" t="s">
        <v>259</v>
      </c>
      <c r="C48" s="4" t="s">
        <v>114</v>
      </c>
      <c r="D48" s="4" t="s">
        <v>298</v>
      </c>
      <c r="E48" s="4" t="s">
        <v>1951</v>
      </c>
      <c r="F48" s="4">
        <v>1986</v>
      </c>
      <c r="G48" s="4"/>
      <c r="H48" s="4">
        <v>68.900000000000006</v>
      </c>
      <c r="I48" s="4">
        <v>48</v>
      </c>
      <c r="J48" s="4">
        <v>-50</v>
      </c>
      <c r="K48" s="4">
        <v>50</v>
      </c>
      <c r="L48" s="4">
        <v>50</v>
      </c>
      <c r="M48" s="4">
        <v>55</v>
      </c>
      <c r="N48" s="4">
        <v>57</v>
      </c>
      <c r="O48" s="4">
        <v>60</v>
      </c>
      <c r="P48" s="4">
        <v>60</v>
      </c>
      <c r="Q48" s="4">
        <v>110</v>
      </c>
      <c r="R48" s="4">
        <v>5</v>
      </c>
      <c r="S48" s="4"/>
      <c r="T48" s="102">
        <v>138.15389499415912</v>
      </c>
    </row>
    <row r="49" spans="1:20">
      <c r="A49" s="4">
        <v>164</v>
      </c>
      <c r="B49" s="101" t="s">
        <v>259</v>
      </c>
      <c r="C49" s="4" t="s">
        <v>111</v>
      </c>
      <c r="D49" s="4" t="s">
        <v>298</v>
      </c>
      <c r="E49" s="4" t="s">
        <v>1954</v>
      </c>
      <c r="F49" s="4">
        <v>1973</v>
      </c>
      <c r="G49" s="4"/>
      <c r="H49" s="4">
        <v>64.8</v>
      </c>
      <c r="I49" s="4">
        <v>42</v>
      </c>
      <c r="J49" s="4">
        <v>45</v>
      </c>
      <c r="K49" s="4">
        <v>48</v>
      </c>
      <c r="L49" s="4">
        <v>48</v>
      </c>
      <c r="M49" s="4">
        <v>52</v>
      </c>
      <c r="N49" s="4">
        <v>56</v>
      </c>
      <c r="O49" s="4">
        <v>60</v>
      </c>
      <c r="P49" s="4">
        <v>60</v>
      </c>
      <c r="Q49" s="4">
        <v>108</v>
      </c>
      <c r="R49" s="4">
        <v>1</v>
      </c>
      <c r="S49" s="4"/>
      <c r="T49" s="102">
        <v>140.89999660005404</v>
      </c>
    </row>
    <row r="50" spans="1:20">
      <c r="A50" s="4">
        <v>173</v>
      </c>
      <c r="B50" s="101" t="s">
        <v>259</v>
      </c>
      <c r="C50" s="4" t="s">
        <v>131</v>
      </c>
      <c r="D50" s="4" t="s">
        <v>298</v>
      </c>
      <c r="E50" s="4" t="s">
        <v>1958</v>
      </c>
      <c r="F50" s="4">
        <v>1999</v>
      </c>
      <c r="G50" s="4"/>
      <c r="H50" s="4">
        <v>67.5</v>
      </c>
      <c r="I50" s="4">
        <v>41</v>
      </c>
      <c r="J50" s="4">
        <v>45</v>
      </c>
      <c r="K50" s="4">
        <v>46</v>
      </c>
      <c r="L50" s="4">
        <v>46</v>
      </c>
      <c r="M50" s="4">
        <v>61</v>
      </c>
      <c r="N50" s="4">
        <v>65</v>
      </c>
      <c r="O50" s="4">
        <v>-71</v>
      </c>
      <c r="P50" s="4">
        <v>65</v>
      </c>
      <c r="Q50" s="4">
        <v>111</v>
      </c>
      <c r="R50" s="4">
        <v>2</v>
      </c>
      <c r="S50" s="4"/>
      <c r="T50" s="102">
        <v>141.14916160803219</v>
      </c>
    </row>
    <row r="51" spans="1:20">
      <c r="A51" s="4">
        <v>139</v>
      </c>
      <c r="B51" s="101" t="s">
        <v>259</v>
      </c>
      <c r="C51" s="4" t="s">
        <v>114</v>
      </c>
      <c r="D51" s="4" t="s">
        <v>298</v>
      </c>
      <c r="E51" s="4" t="s">
        <v>302</v>
      </c>
      <c r="F51" s="4">
        <v>1992</v>
      </c>
      <c r="G51" s="4"/>
      <c r="H51" s="4">
        <v>65.599999999999994</v>
      </c>
      <c r="I51" s="4">
        <v>60</v>
      </c>
      <c r="J51" s="4">
        <v>65</v>
      </c>
      <c r="K51" s="4">
        <v>68</v>
      </c>
      <c r="L51" s="4">
        <v>68</v>
      </c>
      <c r="M51" s="4">
        <v>81</v>
      </c>
      <c r="N51" s="4">
        <v>86</v>
      </c>
      <c r="O51" s="4">
        <v>-89</v>
      </c>
      <c r="P51" s="4">
        <v>86</v>
      </c>
      <c r="Q51" s="4">
        <v>154</v>
      </c>
      <c r="R51" s="4">
        <v>2</v>
      </c>
      <c r="S51" s="4"/>
      <c r="T51" s="102">
        <v>199.34377664259438</v>
      </c>
    </row>
    <row r="52" spans="1:20">
      <c r="A52" s="4">
        <v>170</v>
      </c>
      <c r="B52" s="101" t="s">
        <v>259</v>
      </c>
      <c r="C52" s="4" t="s">
        <v>114</v>
      </c>
      <c r="D52" s="4" t="s">
        <v>283</v>
      </c>
      <c r="E52" s="4" t="s">
        <v>1946</v>
      </c>
      <c r="F52" s="4">
        <v>1989</v>
      </c>
      <c r="G52" s="4"/>
      <c r="H52" s="4">
        <v>62</v>
      </c>
      <c r="I52" s="4">
        <v>65</v>
      </c>
      <c r="J52" s="4">
        <v>-70</v>
      </c>
      <c r="K52" s="4">
        <v>70</v>
      </c>
      <c r="L52" s="4">
        <v>70</v>
      </c>
      <c r="M52" s="4">
        <v>85</v>
      </c>
      <c r="N52" s="4">
        <v>89</v>
      </c>
      <c r="O52" s="4">
        <v>94</v>
      </c>
      <c r="P52" s="4">
        <v>94</v>
      </c>
      <c r="Q52" s="4">
        <v>164</v>
      </c>
      <c r="R52" s="4">
        <v>1</v>
      </c>
      <c r="S52" s="4"/>
      <c r="T52" s="102">
        <v>220.29854944400935</v>
      </c>
    </row>
    <row r="53" spans="1:20">
      <c r="A53" s="4">
        <v>193</v>
      </c>
      <c r="B53" s="101" t="s">
        <v>259</v>
      </c>
      <c r="C53" s="4" t="s">
        <v>114</v>
      </c>
      <c r="D53" s="4" t="s">
        <v>283</v>
      </c>
      <c r="E53" s="4" t="s">
        <v>1947</v>
      </c>
      <c r="F53" s="4">
        <v>1984</v>
      </c>
      <c r="G53" s="4"/>
      <c r="H53" s="4">
        <v>62.1</v>
      </c>
      <c r="I53" s="4">
        <v>48</v>
      </c>
      <c r="J53" s="4">
        <v>-51</v>
      </c>
      <c r="K53" s="4">
        <v>-51</v>
      </c>
      <c r="L53" s="4">
        <v>48</v>
      </c>
      <c r="M53" s="4">
        <v>-60</v>
      </c>
      <c r="N53" s="4">
        <v>60</v>
      </c>
      <c r="O53" s="4">
        <v>62</v>
      </c>
      <c r="P53" s="4">
        <v>62</v>
      </c>
      <c r="Q53" s="4">
        <v>110</v>
      </c>
      <c r="R53" s="4">
        <v>4</v>
      </c>
      <c r="S53" s="4"/>
      <c r="T53" s="102">
        <v>147.59995049998702</v>
      </c>
    </row>
    <row r="54" spans="1:20">
      <c r="A54" s="4">
        <v>107</v>
      </c>
      <c r="B54" s="101" t="s">
        <v>259</v>
      </c>
      <c r="C54" s="4" t="s">
        <v>114</v>
      </c>
      <c r="D54" s="4" t="s">
        <v>283</v>
      </c>
      <c r="E54" s="4" t="s">
        <v>1955</v>
      </c>
      <c r="F54" s="4">
        <v>1993</v>
      </c>
      <c r="G54" s="4"/>
      <c r="H54" s="4">
        <v>61</v>
      </c>
      <c r="I54" s="4">
        <v>59</v>
      </c>
      <c r="J54" s="4">
        <v>62</v>
      </c>
      <c r="K54" s="4">
        <v>-65</v>
      </c>
      <c r="L54" s="4">
        <v>62</v>
      </c>
      <c r="M54" s="4">
        <v>75</v>
      </c>
      <c r="N54" s="4">
        <v>78</v>
      </c>
      <c r="O54" s="4">
        <v>81</v>
      </c>
      <c r="P54" s="4">
        <v>81</v>
      </c>
      <c r="Q54" s="4">
        <v>143</v>
      </c>
      <c r="R54" s="4">
        <v>3</v>
      </c>
      <c r="S54" s="4"/>
      <c r="T54" s="102">
        <v>194.23976964995902</v>
      </c>
    </row>
    <row r="55" spans="1:20">
      <c r="A55" s="4">
        <v>192</v>
      </c>
      <c r="B55" s="101" t="s">
        <v>259</v>
      </c>
      <c r="C55" s="4" t="s">
        <v>114</v>
      </c>
      <c r="D55" s="4" t="s">
        <v>283</v>
      </c>
      <c r="E55" s="4" t="s">
        <v>72</v>
      </c>
      <c r="F55" s="4">
        <v>1986</v>
      </c>
      <c r="G55" s="4"/>
      <c r="H55" s="4">
        <v>61</v>
      </c>
      <c r="I55" s="4">
        <v>68</v>
      </c>
      <c r="J55" s="4">
        <v>-70</v>
      </c>
      <c r="K55" s="4">
        <v>-71</v>
      </c>
      <c r="L55" s="4">
        <v>68</v>
      </c>
      <c r="M55" s="4">
        <v>87</v>
      </c>
      <c r="N55" s="4">
        <v>89</v>
      </c>
      <c r="O55" s="4">
        <v>-92</v>
      </c>
      <c r="P55" s="4">
        <v>89</v>
      </c>
      <c r="Q55" s="4">
        <v>157</v>
      </c>
      <c r="R55" s="4">
        <v>2</v>
      </c>
      <c r="S55" s="4"/>
      <c r="T55" s="102">
        <v>213.25625059471025</v>
      </c>
    </row>
    <row r="56" spans="1:20">
      <c r="A56" s="4">
        <v>114</v>
      </c>
      <c r="B56" s="101" t="s">
        <v>111</v>
      </c>
      <c r="C56" s="4" t="s">
        <v>114</v>
      </c>
      <c r="D56" s="4" t="s">
        <v>350</v>
      </c>
      <c r="E56" s="4" t="s">
        <v>144</v>
      </c>
      <c r="F56" s="4">
        <v>1992</v>
      </c>
      <c r="G56" s="4"/>
      <c r="H56" s="4">
        <v>61.9</v>
      </c>
      <c r="I56" s="4">
        <v>-82</v>
      </c>
      <c r="J56" s="4">
        <v>-82</v>
      </c>
      <c r="K56" s="4" t="s">
        <v>1909</v>
      </c>
      <c r="L56" s="4">
        <v>0</v>
      </c>
      <c r="M56" s="4" t="s">
        <v>1909</v>
      </c>
      <c r="N56" s="4" t="s">
        <v>1909</v>
      </c>
      <c r="O56" s="4" t="s">
        <v>1909</v>
      </c>
      <c r="P56" s="4">
        <v>0</v>
      </c>
      <c r="Q56" s="4">
        <v>0</v>
      </c>
      <c r="R56" s="4">
        <v>1</v>
      </c>
      <c r="S56" s="4"/>
      <c r="T56" s="102">
        <v>0</v>
      </c>
    </row>
    <row r="57" spans="1:20">
      <c r="A57" s="4">
        <v>151</v>
      </c>
      <c r="B57" s="101" t="s">
        <v>111</v>
      </c>
      <c r="C57" s="4" t="s">
        <v>109</v>
      </c>
      <c r="D57" s="4" t="s">
        <v>350</v>
      </c>
      <c r="E57" s="4" t="s">
        <v>1921</v>
      </c>
      <c r="F57" s="4">
        <v>1998</v>
      </c>
      <c r="G57" s="4"/>
      <c r="H57" s="4">
        <v>61</v>
      </c>
      <c r="I57" s="4">
        <v>76</v>
      </c>
      <c r="J57" s="4">
        <v>80</v>
      </c>
      <c r="K57" s="4">
        <v>84</v>
      </c>
      <c r="L57" s="4">
        <v>84</v>
      </c>
      <c r="M57" s="4">
        <v>94</v>
      </c>
      <c r="N57" s="4">
        <v>100</v>
      </c>
      <c r="O57" s="4">
        <v>107</v>
      </c>
      <c r="P57" s="4">
        <v>107</v>
      </c>
      <c r="Q57" s="4">
        <v>191</v>
      </c>
      <c r="R57" s="4">
        <v>1</v>
      </c>
      <c r="S57" s="4"/>
      <c r="T57" s="102">
        <v>279.48169883615662</v>
      </c>
    </row>
    <row r="58" spans="1:20">
      <c r="A58" s="4">
        <v>146</v>
      </c>
      <c r="B58" s="101" t="s">
        <v>259</v>
      </c>
      <c r="C58" s="4" t="s">
        <v>131</v>
      </c>
      <c r="D58" s="4" t="s">
        <v>279</v>
      </c>
      <c r="E58" s="4" t="s">
        <v>1907</v>
      </c>
      <c r="F58" s="4">
        <v>1999</v>
      </c>
      <c r="G58" s="4"/>
      <c r="H58" s="4">
        <v>56.5</v>
      </c>
      <c r="I58" s="4">
        <v>37</v>
      </c>
      <c r="J58" s="4">
        <v>40</v>
      </c>
      <c r="K58" s="4">
        <v>42</v>
      </c>
      <c r="L58" s="4">
        <v>42</v>
      </c>
      <c r="M58" s="4">
        <v>50</v>
      </c>
      <c r="N58" s="4">
        <v>55</v>
      </c>
      <c r="O58" s="4">
        <v>58</v>
      </c>
      <c r="P58" s="4">
        <v>58</v>
      </c>
      <c r="Q58" s="4">
        <v>100</v>
      </c>
      <c r="R58" s="4">
        <v>4</v>
      </c>
      <c r="S58" s="4"/>
      <c r="T58" s="102">
        <v>143.54572380766817</v>
      </c>
    </row>
    <row r="59" spans="1:20">
      <c r="A59" s="4">
        <v>165</v>
      </c>
      <c r="B59" s="101" t="s">
        <v>259</v>
      </c>
      <c r="C59" s="4" t="s">
        <v>114</v>
      </c>
      <c r="D59" s="4" t="s">
        <v>279</v>
      </c>
      <c r="E59" s="4" t="s">
        <v>1908</v>
      </c>
      <c r="F59" s="4">
        <v>1986</v>
      </c>
      <c r="G59" s="4"/>
      <c r="H59" s="4">
        <v>57.2</v>
      </c>
      <c r="I59" s="4">
        <v>50</v>
      </c>
      <c r="J59" s="4">
        <v>57</v>
      </c>
      <c r="K59" s="4">
        <v>-62</v>
      </c>
      <c r="L59" s="4">
        <v>57</v>
      </c>
      <c r="M59" s="4">
        <v>65</v>
      </c>
      <c r="N59" s="4">
        <v>75</v>
      </c>
      <c r="O59" s="4">
        <v>-80</v>
      </c>
      <c r="P59" s="4">
        <v>75</v>
      </c>
      <c r="Q59" s="4">
        <v>132</v>
      </c>
      <c r="R59" s="4">
        <v>2</v>
      </c>
      <c r="S59" s="4"/>
      <c r="T59" s="102">
        <v>187.74820640699531</v>
      </c>
    </row>
    <row r="60" spans="1:20">
      <c r="A60" s="4">
        <v>121</v>
      </c>
      <c r="B60" s="101" t="s">
        <v>259</v>
      </c>
      <c r="C60" s="4" t="s">
        <v>131</v>
      </c>
      <c r="D60" s="4" t="s">
        <v>279</v>
      </c>
      <c r="E60" s="4" t="s">
        <v>292</v>
      </c>
      <c r="F60" s="4">
        <v>1998</v>
      </c>
      <c r="G60" s="4"/>
      <c r="H60" s="4">
        <v>63</v>
      </c>
      <c r="I60" s="4">
        <v>52</v>
      </c>
      <c r="J60" s="4">
        <v>55</v>
      </c>
      <c r="K60" s="4">
        <v>60</v>
      </c>
      <c r="L60" s="4">
        <v>60</v>
      </c>
      <c r="M60" s="4">
        <v>78</v>
      </c>
      <c r="N60" s="4">
        <v>80</v>
      </c>
      <c r="O60" s="4">
        <v>84</v>
      </c>
      <c r="P60" s="4">
        <v>84</v>
      </c>
      <c r="Q60" s="4">
        <v>144</v>
      </c>
      <c r="R60" s="4">
        <v>1</v>
      </c>
      <c r="S60" s="4"/>
      <c r="T60" s="102">
        <v>191.36418614090621</v>
      </c>
    </row>
    <row r="61" spans="1:20">
      <c r="A61" s="4">
        <v>181</v>
      </c>
      <c r="B61" s="101" t="s">
        <v>259</v>
      </c>
      <c r="C61" s="4" t="s">
        <v>114</v>
      </c>
      <c r="D61" s="4" t="s">
        <v>279</v>
      </c>
      <c r="E61" s="4" t="s">
        <v>1917</v>
      </c>
      <c r="F61" s="4">
        <v>1987</v>
      </c>
      <c r="G61" s="4"/>
      <c r="H61" s="4">
        <v>53.6</v>
      </c>
      <c r="I61" s="4">
        <v>37</v>
      </c>
      <c r="J61" s="4">
        <v>39</v>
      </c>
      <c r="K61" s="4">
        <v>-42</v>
      </c>
      <c r="L61" s="4">
        <v>39</v>
      </c>
      <c r="M61" s="4">
        <v>51</v>
      </c>
      <c r="N61" s="4">
        <v>-53</v>
      </c>
      <c r="O61" s="4">
        <v>-53</v>
      </c>
      <c r="P61" s="4">
        <v>51</v>
      </c>
      <c r="Q61" s="4">
        <v>90</v>
      </c>
      <c r="R61" s="4">
        <v>4</v>
      </c>
      <c r="S61" s="4"/>
      <c r="T61" s="102">
        <v>134.54878523003887</v>
      </c>
    </row>
    <row r="62" spans="1:20">
      <c r="A62" s="4">
        <v>126</v>
      </c>
      <c r="B62" s="101" t="s">
        <v>259</v>
      </c>
      <c r="C62" s="4" t="s">
        <v>114</v>
      </c>
      <c r="D62" s="4" t="s">
        <v>279</v>
      </c>
      <c r="E62" s="4" t="s">
        <v>1005</v>
      </c>
      <c r="F62" s="4">
        <v>1981</v>
      </c>
      <c r="G62" s="4"/>
      <c r="H62" s="4">
        <v>57.2</v>
      </c>
      <c r="I62" s="4">
        <v>-61</v>
      </c>
      <c r="J62" s="4">
        <v>-65</v>
      </c>
      <c r="K62" s="4">
        <v>-65</v>
      </c>
      <c r="L62" s="4">
        <v>0</v>
      </c>
      <c r="M62" s="4">
        <v>80</v>
      </c>
      <c r="N62" s="4">
        <v>-83</v>
      </c>
      <c r="O62" s="4">
        <v>-85</v>
      </c>
      <c r="P62" s="4">
        <v>80</v>
      </c>
      <c r="Q62" s="4">
        <v>80</v>
      </c>
      <c r="R62" s="4">
        <v>5</v>
      </c>
      <c r="S62" s="4"/>
      <c r="T62" s="102">
        <v>113.78679176181534</v>
      </c>
    </row>
    <row r="63" spans="1:20">
      <c r="A63" s="4">
        <v>124</v>
      </c>
      <c r="B63" s="101" t="s">
        <v>259</v>
      </c>
      <c r="C63" s="4" t="s">
        <v>131</v>
      </c>
      <c r="D63" s="4" t="s">
        <v>279</v>
      </c>
      <c r="E63" s="4" t="s">
        <v>1861</v>
      </c>
      <c r="F63" s="4">
        <v>2000</v>
      </c>
      <c r="G63" s="4"/>
      <c r="H63" s="4">
        <v>56.3</v>
      </c>
      <c r="I63" s="4">
        <v>56</v>
      </c>
      <c r="J63" s="4">
        <v>59</v>
      </c>
      <c r="K63" s="4">
        <v>61</v>
      </c>
      <c r="L63" s="4">
        <v>61</v>
      </c>
      <c r="M63" s="4">
        <v>68</v>
      </c>
      <c r="N63" s="4">
        <v>71</v>
      </c>
      <c r="O63" s="4">
        <v>75</v>
      </c>
      <c r="P63" s="4">
        <v>75</v>
      </c>
      <c r="Q63" s="4">
        <v>136</v>
      </c>
      <c r="R63" s="4">
        <v>2</v>
      </c>
      <c r="S63" s="4"/>
      <c r="T63" s="102">
        <v>195.74348008606847</v>
      </c>
    </row>
    <row r="64" spans="1:20">
      <c r="A64" s="4">
        <v>129</v>
      </c>
      <c r="B64" s="101" t="s">
        <v>259</v>
      </c>
      <c r="C64" s="4" t="s">
        <v>131</v>
      </c>
      <c r="D64" s="4" t="s">
        <v>279</v>
      </c>
      <c r="E64" s="4" t="s">
        <v>1937</v>
      </c>
      <c r="F64" s="4">
        <v>2002</v>
      </c>
      <c r="G64" s="4"/>
      <c r="H64" s="4">
        <v>56.6</v>
      </c>
      <c r="I64" s="4">
        <v>21</v>
      </c>
      <c r="J64" s="4">
        <v>25</v>
      </c>
      <c r="K64" s="4">
        <v>30</v>
      </c>
      <c r="L64" s="4">
        <v>30</v>
      </c>
      <c r="M64" s="4">
        <v>30</v>
      </c>
      <c r="N64" s="4">
        <v>35</v>
      </c>
      <c r="O64" s="4">
        <v>40</v>
      </c>
      <c r="P64" s="4">
        <v>40</v>
      </c>
      <c r="Q64" s="4">
        <v>70</v>
      </c>
      <c r="R64" s="4">
        <v>5</v>
      </c>
      <c r="S64" s="4"/>
      <c r="T64" s="102">
        <v>100.34884025931667</v>
      </c>
    </row>
    <row r="65" spans="1:20">
      <c r="A65" s="4">
        <v>102</v>
      </c>
      <c r="B65" s="101" t="s">
        <v>259</v>
      </c>
      <c r="C65" s="4" t="s">
        <v>114</v>
      </c>
      <c r="D65" s="4" t="s">
        <v>279</v>
      </c>
      <c r="E65" s="4" t="s">
        <v>1942</v>
      </c>
      <c r="F65" s="4">
        <v>1989</v>
      </c>
      <c r="G65" s="4"/>
      <c r="H65" s="4">
        <v>57.3</v>
      </c>
      <c r="I65" s="4">
        <v>52</v>
      </c>
      <c r="J65" s="4">
        <v>-53</v>
      </c>
      <c r="K65" s="4">
        <v>53</v>
      </c>
      <c r="L65" s="4">
        <v>53</v>
      </c>
      <c r="M65" s="4">
        <v>67</v>
      </c>
      <c r="N65" s="4">
        <v>69</v>
      </c>
      <c r="O65" s="4">
        <v>71</v>
      </c>
      <c r="P65" s="4">
        <v>71</v>
      </c>
      <c r="Q65" s="4">
        <v>124</v>
      </c>
      <c r="R65" s="4">
        <v>3</v>
      </c>
      <c r="S65" s="4"/>
      <c r="T65" s="102">
        <v>176.14159487138537</v>
      </c>
    </row>
    <row r="66" spans="1:20">
      <c r="A66" s="4">
        <v>136</v>
      </c>
      <c r="B66" s="101" t="s">
        <v>259</v>
      </c>
      <c r="C66" s="4" t="s">
        <v>131</v>
      </c>
      <c r="D66" s="4" t="s">
        <v>279</v>
      </c>
      <c r="E66" s="4" t="s">
        <v>1952</v>
      </c>
      <c r="F66" s="4">
        <v>1999</v>
      </c>
      <c r="G66" s="4"/>
      <c r="H66" s="4">
        <v>58</v>
      </c>
      <c r="I66" s="4">
        <v>45</v>
      </c>
      <c r="J66" s="4">
        <v>47</v>
      </c>
      <c r="K66" s="4">
        <v>-52</v>
      </c>
      <c r="L66" s="4">
        <v>47</v>
      </c>
      <c r="M66" s="4">
        <v>61</v>
      </c>
      <c r="N66" s="4">
        <v>65</v>
      </c>
      <c r="O66" s="4">
        <v>-71</v>
      </c>
      <c r="P66" s="4">
        <v>65</v>
      </c>
      <c r="Q66" s="4">
        <v>112</v>
      </c>
      <c r="R66" s="4">
        <v>3</v>
      </c>
      <c r="S66" s="4"/>
      <c r="T66" s="102">
        <v>157.682191895231</v>
      </c>
    </row>
    <row r="67" spans="1:20">
      <c r="A67" s="4">
        <v>111</v>
      </c>
      <c r="B67" s="101" t="s">
        <v>259</v>
      </c>
      <c r="C67" s="4" t="s">
        <v>114</v>
      </c>
      <c r="D67" s="4" t="s">
        <v>279</v>
      </c>
      <c r="E67" s="4" t="s">
        <v>1953</v>
      </c>
      <c r="F67" s="4">
        <v>1992</v>
      </c>
      <c r="G67" s="4"/>
      <c r="H67" s="4">
        <v>56</v>
      </c>
      <c r="I67" s="4">
        <v>65</v>
      </c>
      <c r="J67" s="4">
        <v>70</v>
      </c>
      <c r="K67" s="4">
        <v>-75</v>
      </c>
      <c r="L67" s="4">
        <v>70</v>
      </c>
      <c r="M67" s="4">
        <v>85</v>
      </c>
      <c r="N67" s="4">
        <v>90</v>
      </c>
      <c r="O67" s="4">
        <v>-95</v>
      </c>
      <c r="P67" s="4">
        <v>90</v>
      </c>
      <c r="Q67" s="4">
        <v>160</v>
      </c>
      <c r="R67" s="4">
        <v>1</v>
      </c>
      <c r="S67" s="4"/>
      <c r="T67" s="102">
        <v>231.21785077479433</v>
      </c>
    </row>
    <row r="68" spans="1:20">
      <c r="A68" s="4">
        <v>127</v>
      </c>
      <c r="B68" s="101" t="s">
        <v>259</v>
      </c>
      <c r="C68" s="4" t="s">
        <v>114</v>
      </c>
      <c r="D68" s="4" t="s">
        <v>268</v>
      </c>
      <c r="E68" s="4" t="s">
        <v>1905</v>
      </c>
      <c r="F68" s="4">
        <v>1990</v>
      </c>
      <c r="G68" s="4"/>
      <c r="H68" s="4">
        <v>53</v>
      </c>
      <c r="I68" s="4">
        <v>43</v>
      </c>
      <c r="J68" s="4">
        <v>44</v>
      </c>
      <c r="K68" s="4">
        <v>-46</v>
      </c>
      <c r="L68" s="4">
        <v>44</v>
      </c>
      <c r="M68" s="4">
        <v>55</v>
      </c>
      <c r="N68" s="4">
        <v>58</v>
      </c>
      <c r="O68" s="4">
        <v>-60</v>
      </c>
      <c r="P68" s="4">
        <v>58</v>
      </c>
      <c r="Q68" s="4">
        <v>102</v>
      </c>
      <c r="R68" s="4">
        <v>2</v>
      </c>
      <c r="S68" s="4"/>
      <c r="T68" s="102">
        <v>153.86130866251182</v>
      </c>
    </row>
    <row r="69" spans="1:20">
      <c r="A69" s="4">
        <v>108</v>
      </c>
      <c r="B69" s="101" t="s">
        <v>259</v>
      </c>
      <c r="C69" s="4" t="s">
        <v>114</v>
      </c>
      <c r="D69" s="4" t="s">
        <v>268</v>
      </c>
      <c r="E69" s="4" t="s">
        <v>61</v>
      </c>
      <c r="F69" s="4">
        <v>1991</v>
      </c>
      <c r="G69" s="4"/>
      <c r="H69" s="4">
        <v>52.5</v>
      </c>
      <c r="I69" s="4">
        <v>50</v>
      </c>
      <c r="J69" s="4">
        <v>54</v>
      </c>
      <c r="K69" s="4">
        <v>56</v>
      </c>
      <c r="L69" s="4">
        <v>56</v>
      </c>
      <c r="M69" s="4">
        <v>62</v>
      </c>
      <c r="N69" s="4">
        <v>66</v>
      </c>
      <c r="O69" s="4">
        <v>-70</v>
      </c>
      <c r="P69" s="4">
        <v>66</v>
      </c>
      <c r="Q69" s="4">
        <v>122</v>
      </c>
      <c r="R69" s="4">
        <v>1</v>
      </c>
      <c r="S69" s="4"/>
      <c r="T69" s="102">
        <v>185.43831220331509</v>
      </c>
    </row>
    <row r="70" spans="1:20">
      <c r="A70" s="4">
        <v>153</v>
      </c>
      <c r="B70" s="101" t="s">
        <v>111</v>
      </c>
      <c r="C70" s="4" t="s">
        <v>131</v>
      </c>
      <c r="D70" s="4" t="s">
        <v>1912</v>
      </c>
      <c r="E70" s="4" t="s">
        <v>1913</v>
      </c>
      <c r="F70" s="4">
        <v>2006</v>
      </c>
      <c r="G70" s="4"/>
      <c r="H70" s="4">
        <v>34.700000000000003</v>
      </c>
      <c r="I70" s="4">
        <v>14</v>
      </c>
      <c r="J70" s="4">
        <v>-18</v>
      </c>
      <c r="K70" s="4">
        <v>18</v>
      </c>
      <c r="L70" s="4">
        <v>18</v>
      </c>
      <c r="M70" s="4">
        <v>22</v>
      </c>
      <c r="N70" s="4">
        <v>26</v>
      </c>
      <c r="O70" s="4">
        <v>30</v>
      </c>
      <c r="P70" s="4">
        <v>30</v>
      </c>
      <c r="Q70" s="4">
        <v>48</v>
      </c>
      <c r="R70" s="4">
        <v>2</v>
      </c>
      <c r="S70" s="4"/>
      <c r="T70" s="102">
        <v>117.98095774281697</v>
      </c>
    </row>
    <row r="71" spans="1:20">
      <c r="A71" s="4">
        <v>149</v>
      </c>
      <c r="B71" s="101" t="s">
        <v>111</v>
      </c>
      <c r="C71" s="4" t="s">
        <v>131</v>
      </c>
      <c r="D71" s="4" t="s">
        <v>1912</v>
      </c>
      <c r="E71" s="4" t="s">
        <v>1817</v>
      </c>
      <c r="F71" s="4">
        <v>2004</v>
      </c>
      <c r="G71" s="4"/>
      <c r="H71" s="4">
        <v>48.6</v>
      </c>
      <c r="I71" s="4">
        <v>-23</v>
      </c>
      <c r="J71" s="4">
        <v>23</v>
      </c>
      <c r="K71" s="4">
        <v>25</v>
      </c>
      <c r="L71" s="4">
        <v>25</v>
      </c>
      <c r="M71" s="4">
        <v>28</v>
      </c>
      <c r="N71" s="4">
        <v>31</v>
      </c>
      <c r="O71" s="4">
        <v>33</v>
      </c>
      <c r="P71" s="4">
        <v>33</v>
      </c>
      <c r="Q71" s="4">
        <v>58</v>
      </c>
      <c r="R71" s="4">
        <v>1</v>
      </c>
      <c r="S71" s="4"/>
      <c r="T71" s="102">
        <v>101.8628044125192</v>
      </c>
    </row>
    <row r="72" spans="1:20">
      <c r="A72" s="4">
        <v>113</v>
      </c>
      <c r="B72" s="101" t="s">
        <v>111</v>
      </c>
      <c r="C72" s="4" t="s">
        <v>131</v>
      </c>
      <c r="D72" s="4" t="s">
        <v>1912</v>
      </c>
      <c r="E72" s="4" t="s">
        <v>1839</v>
      </c>
      <c r="F72" s="4">
        <v>2006</v>
      </c>
      <c r="G72" s="4"/>
      <c r="H72" s="4">
        <v>23.4</v>
      </c>
      <c r="I72" s="4">
        <v>8</v>
      </c>
      <c r="J72" s="4">
        <v>10</v>
      </c>
      <c r="K72" s="4">
        <v>12</v>
      </c>
      <c r="L72" s="4">
        <v>12</v>
      </c>
      <c r="M72" s="4">
        <v>10</v>
      </c>
      <c r="N72" s="4">
        <v>-12</v>
      </c>
      <c r="O72" s="4">
        <v>12</v>
      </c>
      <c r="P72" s="4">
        <v>12</v>
      </c>
      <c r="Q72" s="4">
        <v>24</v>
      </c>
      <c r="R72" s="4">
        <v>4</v>
      </c>
      <c r="S72" s="4"/>
      <c r="T72" s="102">
        <v>96.530026005601286</v>
      </c>
    </row>
    <row r="73" spans="1:20">
      <c r="A73" s="4">
        <v>106</v>
      </c>
      <c r="B73" s="101" t="s">
        <v>111</v>
      </c>
      <c r="C73" s="4" t="s">
        <v>131</v>
      </c>
      <c r="D73" s="4" t="s">
        <v>1912</v>
      </c>
      <c r="E73" s="4" t="s">
        <v>1934</v>
      </c>
      <c r="F73" s="4">
        <v>2004</v>
      </c>
      <c r="G73" s="4"/>
      <c r="H73" s="4">
        <v>33.1</v>
      </c>
      <c r="I73" s="4">
        <v>7</v>
      </c>
      <c r="J73" s="4">
        <v>10</v>
      </c>
      <c r="K73" s="4">
        <v>12</v>
      </c>
      <c r="L73" s="4">
        <v>12</v>
      </c>
      <c r="M73" s="4">
        <v>12</v>
      </c>
      <c r="N73" s="4">
        <v>14</v>
      </c>
      <c r="O73" s="4">
        <v>16</v>
      </c>
      <c r="P73" s="4">
        <v>16</v>
      </c>
      <c r="Q73" s="4">
        <v>28</v>
      </c>
      <c r="R73" s="4">
        <v>3</v>
      </c>
      <c r="S73" s="4"/>
      <c r="T73" s="102">
        <v>72.59411007168022</v>
      </c>
    </row>
    <row r="74" spans="1:20">
      <c r="A74" s="4">
        <v>130</v>
      </c>
      <c r="B74" s="101" t="s">
        <v>259</v>
      </c>
      <c r="C74" s="4" t="s">
        <v>114</v>
      </c>
      <c r="D74" s="4" t="s">
        <v>261</v>
      </c>
      <c r="E74" s="4" t="s">
        <v>1923</v>
      </c>
      <c r="F74" s="4">
        <v>1988</v>
      </c>
      <c r="G74" s="4"/>
      <c r="H74" s="4">
        <v>47.5</v>
      </c>
      <c r="I74" s="4">
        <v>-49</v>
      </c>
      <c r="J74" s="4">
        <v>49</v>
      </c>
      <c r="K74" s="4">
        <v>-51</v>
      </c>
      <c r="L74" s="4">
        <v>49</v>
      </c>
      <c r="M74" s="4">
        <v>-70</v>
      </c>
      <c r="N74" s="4">
        <v>-70</v>
      </c>
      <c r="O74" s="4">
        <v>-70</v>
      </c>
      <c r="P74" s="4">
        <v>0</v>
      </c>
      <c r="Q74" s="4">
        <v>49</v>
      </c>
      <c r="R74" s="4">
        <v>1</v>
      </c>
      <c r="S74" s="4"/>
      <c r="T74" s="102">
        <v>81.067143993348552</v>
      </c>
    </row>
    <row r="75" spans="1:20">
      <c r="A75" s="4">
        <v>184</v>
      </c>
      <c r="B75" s="101" t="s">
        <v>259</v>
      </c>
      <c r="C75" s="4" t="s">
        <v>109</v>
      </c>
      <c r="D75" s="4" t="s">
        <v>261</v>
      </c>
      <c r="E75" s="4" t="s">
        <v>1944</v>
      </c>
      <c r="F75" s="4">
        <v>1997</v>
      </c>
      <c r="G75" s="4"/>
      <c r="H75" s="4">
        <v>47.9</v>
      </c>
      <c r="I75" s="4">
        <v>35</v>
      </c>
      <c r="J75" s="4">
        <v>37</v>
      </c>
      <c r="K75" s="4">
        <v>40</v>
      </c>
      <c r="L75" s="4">
        <v>40</v>
      </c>
      <c r="M75" s="4">
        <v>50</v>
      </c>
      <c r="N75" s="4">
        <v>55</v>
      </c>
      <c r="O75" s="4">
        <v>-58</v>
      </c>
      <c r="P75" s="4">
        <v>55</v>
      </c>
      <c r="Q75" s="4">
        <v>95</v>
      </c>
      <c r="R75" s="4">
        <v>1</v>
      </c>
      <c r="S75" s="4"/>
      <c r="T75" s="102">
        <v>156.0120338940969</v>
      </c>
    </row>
    <row r="76" spans="1:20">
      <c r="A76" s="4">
        <v>118</v>
      </c>
      <c r="B76" s="101" t="s">
        <v>259</v>
      </c>
      <c r="C76" s="4" t="s">
        <v>131</v>
      </c>
      <c r="D76" s="4" t="s">
        <v>261</v>
      </c>
      <c r="E76" s="4" t="s">
        <v>1957</v>
      </c>
      <c r="F76" s="4">
        <v>1998</v>
      </c>
      <c r="G76" s="4"/>
      <c r="H76" s="4">
        <v>48</v>
      </c>
      <c r="I76" s="4">
        <v>30</v>
      </c>
      <c r="J76" s="4">
        <v>-31</v>
      </c>
      <c r="K76" s="4">
        <v>31</v>
      </c>
      <c r="L76" s="4">
        <v>31</v>
      </c>
      <c r="M76" s="4">
        <v>40</v>
      </c>
      <c r="N76" s="4">
        <v>43</v>
      </c>
      <c r="O76" s="4">
        <v>-46</v>
      </c>
      <c r="P76" s="4">
        <v>43</v>
      </c>
      <c r="Q76" s="4">
        <v>74</v>
      </c>
      <c r="R76" s="4">
        <v>1</v>
      </c>
      <c r="S76" s="4"/>
      <c r="T76" s="102">
        <v>121.30271685315219</v>
      </c>
    </row>
    <row r="77" spans="1:20">
      <c r="A77" s="4">
        <v>150</v>
      </c>
      <c r="B77" s="101" t="s">
        <v>259</v>
      </c>
      <c r="C77" s="4" t="s">
        <v>131</v>
      </c>
      <c r="D77" s="4" t="s">
        <v>1926</v>
      </c>
      <c r="E77" s="4" t="s">
        <v>1927</v>
      </c>
      <c r="F77" s="4">
        <v>2004</v>
      </c>
      <c r="G77" s="4"/>
      <c r="H77" s="4">
        <v>30.6</v>
      </c>
      <c r="I77" s="4">
        <v>12</v>
      </c>
      <c r="J77" s="4">
        <v>14</v>
      </c>
      <c r="K77" s="4">
        <v>16</v>
      </c>
      <c r="L77" s="4">
        <v>16</v>
      </c>
      <c r="M77" s="4">
        <v>16</v>
      </c>
      <c r="N77" s="4">
        <v>20</v>
      </c>
      <c r="O77" s="4">
        <v>24</v>
      </c>
      <c r="P77" s="4">
        <v>24</v>
      </c>
      <c r="Q77" s="4">
        <v>40</v>
      </c>
      <c r="R77" s="4">
        <v>2</v>
      </c>
      <c r="S77" s="4"/>
      <c r="T77" s="102">
        <v>105.34307042339434</v>
      </c>
    </row>
    <row r="78" spans="1:20">
      <c r="A78" s="4">
        <v>187</v>
      </c>
      <c r="B78" s="101" t="s">
        <v>259</v>
      </c>
      <c r="C78" s="4" t="s">
        <v>131</v>
      </c>
      <c r="D78" s="4" t="s">
        <v>1926</v>
      </c>
      <c r="E78" s="4" t="s">
        <v>1959</v>
      </c>
      <c r="F78" s="4">
        <v>2004</v>
      </c>
      <c r="G78" s="4"/>
      <c r="H78" s="4">
        <v>34.6</v>
      </c>
      <c r="I78" s="4">
        <v>15</v>
      </c>
      <c r="J78" s="4">
        <v>18</v>
      </c>
      <c r="K78" s="4">
        <v>22</v>
      </c>
      <c r="L78" s="4">
        <v>22</v>
      </c>
      <c r="M78" s="4">
        <v>25</v>
      </c>
      <c r="N78" s="4">
        <v>30</v>
      </c>
      <c r="O78" s="4">
        <v>31</v>
      </c>
      <c r="P78" s="4">
        <v>31</v>
      </c>
      <c r="Q78" s="4">
        <v>53</v>
      </c>
      <c r="R78" s="4">
        <v>1</v>
      </c>
      <c r="S78" s="4"/>
      <c r="T78" s="102">
        <v>120.73320533100787</v>
      </c>
    </row>
    <row r="79" spans="1:20">
      <c r="A79" s="4">
        <v>185</v>
      </c>
      <c r="B79" s="101" t="s">
        <v>111</v>
      </c>
      <c r="C79" s="4" t="s">
        <v>109</v>
      </c>
      <c r="D79" s="4" t="s">
        <v>359</v>
      </c>
      <c r="E79" s="4" t="s">
        <v>1904</v>
      </c>
      <c r="F79" s="4">
        <v>1996</v>
      </c>
      <c r="G79" s="4"/>
      <c r="H79" s="4">
        <v>95.9</v>
      </c>
      <c r="I79" s="4">
        <v>115</v>
      </c>
      <c r="J79" s="4">
        <v>-122</v>
      </c>
      <c r="K79" s="4">
        <v>-125</v>
      </c>
      <c r="L79" s="4">
        <v>115</v>
      </c>
      <c r="M79" s="4">
        <v>140</v>
      </c>
      <c r="N79" s="4">
        <v>150</v>
      </c>
      <c r="O79" s="4">
        <v>-160</v>
      </c>
      <c r="P79" s="4">
        <v>150</v>
      </c>
      <c r="Q79" s="4">
        <v>265</v>
      </c>
      <c r="R79" s="4">
        <v>1</v>
      </c>
      <c r="S79" s="4"/>
      <c r="T79" s="102">
        <v>299.79538564723936</v>
      </c>
    </row>
    <row r="80" spans="1:20">
      <c r="A80" s="4">
        <v>120</v>
      </c>
      <c r="B80" s="101" t="s">
        <v>111</v>
      </c>
      <c r="C80" s="4" t="s">
        <v>114</v>
      </c>
      <c r="D80" s="4" t="s">
        <v>359</v>
      </c>
      <c r="E80" s="4" t="s">
        <v>1933</v>
      </c>
      <c r="F80" s="4">
        <v>1985</v>
      </c>
      <c r="G80" s="4"/>
      <c r="H80" s="4">
        <v>104.9</v>
      </c>
      <c r="I80" s="4">
        <v>115</v>
      </c>
      <c r="J80" s="4">
        <v>121</v>
      </c>
      <c r="K80" s="4">
        <v>-123</v>
      </c>
      <c r="L80" s="4">
        <v>121</v>
      </c>
      <c r="M80" s="4">
        <v>-140</v>
      </c>
      <c r="N80" s="4">
        <v>-140</v>
      </c>
      <c r="O80" s="4" t="s">
        <v>1909</v>
      </c>
      <c r="P80" s="4">
        <v>0</v>
      </c>
      <c r="Q80" s="4">
        <v>121</v>
      </c>
      <c r="R80" s="4">
        <v>1</v>
      </c>
      <c r="S80" s="4"/>
      <c r="T80" s="102">
        <v>132.28059449984016</v>
      </c>
    </row>
    <row r="81" spans="1:20">
      <c r="A81" s="4">
        <v>182</v>
      </c>
      <c r="B81" s="101" t="s">
        <v>259</v>
      </c>
      <c r="C81" s="4" t="s">
        <v>114</v>
      </c>
      <c r="D81" s="4" t="s">
        <v>1918</v>
      </c>
      <c r="E81" s="4" t="s">
        <v>1919</v>
      </c>
      <c r="F81" s="4">
        <v>1983</v>
      </c>
      <c r="G81" s="4"/>
      <c r="H81" s="4">
        <v>111.4</v>
      </c>
      <c r="I81" s="4">
        <v>42</v>
      </c>
      <c r="J81" s="4">
        <v>46</v>
      </c>
      <c r="K81" s="4">
        <v>-52</v>
      </c>
      <c r="L81" s="4">
        <v>46</v>
      </c>
      <c r="M81" s="4">
        <v>48</v>
      </c>
      <c r="N81" s="4">
        <v>53</v>
      </c>
      <c r="O81" s="4">
        <v>60</v>
      </c>
      <c r="P81" s="4">
        <v>60</v>
      </c>
      <c r="Q81" s="4">
        <v>106</v>
      </c>
      <c r="R81" s="4">
        <v>1</v>
      </c>
      <c r="S81" s="4"/>
      <c r="T81" s="102">
        <v>109.39076377045174</v>
      </c>
    </row>
    <row r="82" spans="1:20">
      <c r="A82" s="4">
        <v>200</v>
      </c>
      <c r="B82" s="101" t="s">
        <v>259</v>
      </c>
      <c r="C82" s="4" t="s">
        <v>109</v>
      </c>
      <c r="D82" s="4" t="s">
        <v>1918</v>
      </c>
      <c r="E82" s="4" t="s">
        <v>1831</v>
      </c>
      <c r="F82" s="4">
        <v>1998</v>
      </c>
      <c r="G82" s="4"/>
      <c r="H82" s="4">
        <v>75.2</v>
      </c>
      <c r="I82" s="4">
        <v>58</v>
      </c>
      <c r="J82" s="4">
        <v>-60</v>
      </c>
      <c r="K82" s="4">
        <v>60</v>
      </c>
      <c r="L82" s="4">
        <v>60</v>
      </c>
      <c r="M82" s="4">
        <v>-80</v>
      </c>
      <c r="N82" s="4">
        <v>81</v>
      </c>
      <c r="O82" s="4">
        <v>-84</v>
      </c>
      <c r="P82" s="4">
        <v>81</v>
      </c>
      <c r="Q82" s="4">
        <v>141</v>
      </c>
      <c r="R82" s="4">
        <v>1</v>
      </c>
      <c r="S82" s="4"/>
      <c r="T82" s="102">
        <v>168.59246156090703</v>
      </c>
    </row>
    <row r="83" spans="1:20">
      <c r="A83" s="2">
        <v>115</v>
      </c>
      <c r="B83" s="103" t="s">
        <v>259</v>
      </c>
      <c r="C83" s="2" t="s">
        <v>111</v>
      </c>
      <c r="D83" s="2" t="s">
        <v>1918</v>
      </c>
      <c r="E83" s="2" t="s">
        <v>1936</v>
      </c>
      <c r="F83" s="2">
        <v>1970</v>
      </c>
      <c r="G83" s="2"/>
      <c r="H83" s="2">
        <v>85.4</v>
      </c>
      <c r="I83" s="2">
        <v>30</v>
      </c>
      <c r="J83" s="2">
        <v>33</v>
      </c>
      <c r="K83" s="2">
        <v>35</v>
      </c>
      <c r="L83" s="2">
        <v>35</v>
      </c>
      <c r="M83" s="2">
        <v>40</v>
      </c>
      <c r="N83" s="2">
        <v>45</v>
      </c>
      <c r="O83" s="2">
        <v>48</v>
      </c>
      <c r="P83" s="2">
        <v>48</v>
      </c>
      <c r="Q83" s="2">
        <v>83</v>
      </c>
      <c r="R83" s="2">
        <v>1</v>
      </c>
      <c r="S83" s="2"/>
      <c r="T83" s="104">
        <v>93.385430707444499</v>
      </c>
    </row>
    <row r="84" spans="1:20">
      <c r="A84" s="2">
        <v>190</v>
      </c>
      <c r="B84" s="103" t="s">
        <v>111</v>
      </c>
      <c r="C84" s="2" t="s">
        <v>114</v>
      </c>
      <c r="D84" s="2" t="s">
        <v>364</v>
      </c>
      <c r="E84" s="2" t="s">
        <v>361</v>
      </c>
      <c r="F84" s="2">
        <v>1992</v>
      </c>
      <c r="G84" s="2"/>
      <c r="H84" s="2">
        <v>115</v>
      </c>
      <c r="I84" s="2">
        <v>80</v>
      </c>
      <c r="J84" s="2">
        <v>-85</v>
      </c>
      <c r="K84" s="2">
        <v>-88</v>
      </c>
      <c r="L84" s="2">
        <v>80</v>
      </c>
      <c r="M84" s="2">
        <v>95</v>
      </c>
      <c r="N84" s="2">
        <v>-100</v>
      </c>
      <c r="O84" s="2">
        <v>102</v>
      </c>
      <c r="P84" s="2">
        <v>102</v>
      </c>
      <c r="Q84" s="2">
        <v>182</v>
      </c>
      <c r="R84" s="2">
        <v>1</v>
      </c>
      <c r="S84" s="2"/>
      <c r="T84" s="104">
        <v>193.21766985289395</v>
      </c>
    </row>
    <row r="85" spans="1:20">
      <c r="A85" s="2"/>
      <c r="B85" s="10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04"/>
    </row>
    <row r="86" spans="1:20">
      <c r="A86" s="2"/>
      <c r="B86" s="10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04"/>
    </row>
    <row r="87" spans="1:20">
      <c r="A87" s="2"/>
      <c r="B87" s="10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04"/>
    </row>
    <row r="88" spans="1:20">
      <c r="A88" s="2"/>
      <c r="B88" s="103"/>
      <c r="C88" s="2"/>
      <c r="D88" s="2"/>
      <c r="E88" s="2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>
      <c r="A89" s="385"/>
      <c r="B89" s="385"/>
      <c r="C89" s="466"/>
      <c r="D89" s="525" t="s">
        <v>1960</v>
      </c>
      <c r="E89" s="525"/>
      <c r="F89" s="525"/>
      <c r="G89" s="525"/>
      <c r="H89" s="525"/>
      <c r="I89" s="385"/>
      <c r="J89" s="466"/>
      <c r="K89" s="466"/>
      <c r="L89" s="466"/>
      <c r="M89" s="385"/>
      <c r="N89" s="466" t="s">
        <v>369</v>
      </c>
      <c r="O89" s="522" t="s">
        <v>1961</v>
      </c>
      <c r="P89" s="522"/>
      <c r="Q89" s="522"/>
      <c r="R89" s="522"/>
      <c r="S89" s="522"/>
      <c r="T89" s="522"/>
    </row>
    <row r="90" spans="1:20">
      <c r="A90" s="385"/>
      <c r="B90" s="385"/>
      <c r="C90" s="385"/>
      <c r="D90" s="525" t="s">
        <v>302</v>
      </c>
      <c r="E90" s="525"/>
      <c r="F90" s="525"/>
      <c r="G90" s="525"/>
      <c r="H90" s="52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</row>
    <row r="91" spans="1:20" ht="15.75">
      <c r="A91" s="385"/>
      <c r="B91" s="385"/>
      <c r="C91" s="385"/>
      <c r="D91" s="525" t="s">
        <v>343</v>
      </c>
      <c r="E91" s="525"/>
      <c r="F91" s="525"/>
      <c r="G91" s="525"/>
      <c r="H91" s="525"/>
      <c r="I91" s="385"/>
      <c r="J91" s="466"/>
      <c r="K91" s="466"/>
      <c r="L91" s="466"/>
      <c r="M91" s="385"/>
      <c r="N91" s="466" t="s">
        <v>372</v>
      </c>
      <c r="O91" s="535" t="s">
        <v>1962</v>
      </c>
      <c r="P91" s="535"/>
      <c r="Q91" s="535"/>
      <c r="R91" s="535"/>
      <c r="S91" s="535"/>
      <c r="T91" s="535"/>
    </row>
    <row r="92" spans="1:20">
      <c r="A92" s="385"/>
      <c r="B92" s="385"/>
      <c r="C92" s="385"/>
      <c r="D92" s="525" t="s">
        <v>1963</v>
      </c>
      <c r="E92" s="525"/>
      <c r="F92" s="525"/>
      <c r="G92" s="525"/>
      <c r="H92" s="52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</row>
    <row r="93" spans="1:20">
      <c r="A93" s="440"/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</row>
    <row r="94" spans="1:20" ht="15.75">
      <c r="A94" s="440"/>
      <c r="B94" s="440"/>
      <c r="C94" s="440"/>
      <c r="D94" s="440"/>
      <c r="E94" s="440" t="s">
        <v>1188</v>
      </c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</row>
    <row r="95" spans="1:20">
      <c r="A95" s="440"/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</row>
    <row r="96" spans="1:20">
      <c r="A96" s="440"/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</row>
    <row r="97" spans="1:20">
      <c r="A97" s="440"/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</row>
    <row r="98" spans="1:20">
      <c r="A98" s="440"/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</row>
    <row r="99" spans="1:20">
      <c r="A99" s="440"/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</row>
    <row r="100" spans="1:20">
      <c r="A100" s="440"/>
      <c r="B100" s="440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</row>
    <row r="101" spans="1:20">
      <c r="A101" s="440"/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</row>
    <row r="102" spans="1:20">
      <c r="A102" s="440"/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</row>
    <row r="103" spans="1:20">
      <c r="A103" s="440"/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</row>
    <row r="104" spans="1:20">
      <c r="A104" s="440"/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</row>
    <row r="105" spans="1:20">
      <c r="A105" s="440"/>
      <c r="B105" s="440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</row>
    <row r="106" spans="1:20">
      <c r="A106" s="440"/>
      <c r="B106" s="440"/>
      <c r="C106" s="440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</row>
    <row r="107" spans="1:20">
      <c r="A107" s="440"/>
      <c r="B107" s="440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</row>
    <row r="108" spans="1:20">
      <c r="A108" s="440"/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</row>
    <row r="109" spans="1:20">
      <c r="A109" s="440"/>
      <c r="B109" s="440"/>
      <c r="C109" s="440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</row>
    <row r="110" spans="1:20">
      <c r="A110" s="440"/>
      <c r="B110" s="440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</row>
    <row r="111" spans="1:20">
      <c r="A111" s="440"/>
      <c r="B111" s="440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</row>
    <row r="112" spans="1:20">
      <c r="A112" s="440"/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</row>
    <row r="113" spans="1:20">
      <c r="A113" s="440"/>
      <c r="B113" s="440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</row>
    <row r="114" spans="1:20">
      <c r="A114" s="440"/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</row>
    <row r="115" spans="1:20">
      <c r="A115" s="440"/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</row>
    <row r="116" spans="1:20">
      <c r="A116" s="440"/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</row>
    <row r="117" spans="1:20">
      <c r="A117" s="440"/>
      <c r="B117" s="440"/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</row>
    <row r="118" spans="1:20">
      <c r="A118" s="440"/>
      <c r="B118" s="440"/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</row>
    <row r="119" spans="1:20">
      <c r="A119" s="440"/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</row>
    <row r="120" spans="1:20">
      <c r="A120" s="440"/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</row>
    <row r="121" spans="1:20">
      <c r="A121" s="440"/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</row>
    <row r="122" spans="1:20">
      <c r="A122" s="440"/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</row>
    <row r="123" spans="1:20">
      <c r="A123" s="440"/>
      <c r="B123" s="440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</row>
    <row r="124" spans="1:20">
      <c r="A124" s="440"/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</row>
    <row r="125" spans="1:20">
      <c r="A125" s="440"/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  <c r="T125" s="440"/>
    </row>
    <row r="126" spans="1:20">
      <c r="A126" s="440"/>
      <c r="B126" s="440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</row>
    <row r="127" spans="1:20">
      <c r="A127" s="440"/>
      <c r="B127" s="440"/>
      <c r="C127" s="440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</row>
    <row r="128" spans="1:20">
      <c r="A128" s="440"/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</row>
    <row r="129" spans="1:20">
      <c r="A129" s="440"/>
      <c r="B129" s="440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</row>
    <row r="130" spans="1:20">
      <c r="A130" s="440"/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</row>
    <row r="131" spans="1:20">
      <c r="A131" s="440"/>
      <c r="B131" s="440"/>
      <c r="C131" s="440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</row>
    <row r="132" spans="1:20">
      <c r="A132" s="440"/>
      <c r="B132" s="440"/>
      <c r="C132" s="440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</row>
    <row r="133" spans="1:20">
      <c r="A133" s="440"/>
      <c r="B133" s="440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</row>
    <row r="134" spans="1:20">
      <c r="A134" s="440"/>
      <c r="B134" s="440"/>
      <c r="C134" s="440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</row>
    <row r="135" spans="1:20">
      <c r="A135" s="440"/>
      <c r="B135" s="440"/>
      <c r="C135" s="440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</row>
    <row r="136" spans="1:20">
      <c r="A136" s="440"/>
      <c r="B136" s="440"/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</row>
    <row r="137" spans="1:20">
      <c r="A137" s="440"/>
      <c r="B137" s="440"/>
      <c r="C137" s="440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</row>
    <row r="138" spans="1:20">
      <c r="A138" s="440"/>
      <c r="B138" s="440"/>
      <c r="C138" s="440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</row>
    <row r="139" spans="1:20">
      <c r="A139" s="440"/>
      <c r="B139" s="440"/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</row>
    <row r="140" spans="1:20">
      <c r="A140" s="440"/>
      <c r="B140" s="440"/>
      <c r="C140" s="440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</row>
    <row r="141" spans="1:20">
      <c r="A141" s="440"/>
      <c r="B141" s="440"/>
      <c r="C141" s="440"/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</row>
    <row r="142" spans="1:20">
      <c r="A142" s="440"/>
      <c r="B142" s="440"/>
      <c r="C142" s="440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</row>
    <row r="143" spans="1:20">
      <c r="A143" s="440"/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</row>
    <row r="144" spans="1:20">
      <c r="A144" s="440"/>
      <c r="B144" s="440"/>
      <c r="C144" s="440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</row>
    <row r="145" spans="1:20">
      <c r="A145" s="440"/>
      <c r="B145" s="440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</row>
    <row r="146" spans="1:20">
      <c r="A146" s="440"/>
      <c r="B146" s="440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</row>
    <row r="147" spans="1:20">
      <c r="A147" s="440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</row>
    <row r="148" spans="1:20">
      <c r="A148" s="440"/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</row>
    <row r="149" spans="1:20">
      <c r="A149" s="440"/>
      <c r="B149" s="440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</row>
    <row r="150" spans="1:20">
      <c r="A150" s="440"/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</row>
    <row r="151" spans="1:20">
      <c r="A151" s="440"/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</row>
    <row r="152" spans="1:20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</row>
    <row r="153" spans="1:20">
      <c r="A153" s="440"/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</row>
    <row r="154" spans="1:20">
      <c r="A154" s="440"/>
      <c r="B154" s="440"/>
      <c r="C154" s="440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</row>
    <row r="155" spans="1:20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</row>
    <row r="156" spans="1:20">
      <c r="A156" s="440"/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</row>
    <row r="157" spans="1:20">
      <c r="A157" s="440"/>
      <c r="B157" s="440"/>
      <c r="C157" s="440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</row>
    <row r="158" spans="1:20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</row>
    <row r="159" spans="1:20">
      <c r="A159" s="440"/>
      <c r="B159" s="440"/>
      <c r="C159" s="440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</row>
    <row r="160" spans="1:20">
      <c r="A160" s="440"/>
      <c r="B160" s="440"/>
      <c r="C160" s="440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</row>
    <row r="161" spans="1:20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</row>
    <row r="162" spans="1:20">
      <c r="A162" s="380"/>
      <c r="B162" s="380"/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</row>
    <row r="163" spans="1:20">
      <c r="A163" s="380"/>
      <c r="B163" s="380"/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</row>
    <row r="164" spans="1:20">
      <c r="A164" s="380"/>
      <c r="B164" s="380"/>
      <c r="C164" s="380"/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0"/>
      <c r="S164" s="380"/>
      <c r="T164" s="380"/>
    </row>
    <row r="165" spans="1:20">
      <c r="A165" s="380"/>
      <c r="B165" s="380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0"/>
      <c r="S165" s="380"/>
      <c r="T165" s="380"/>
    </row>
    <row r="166" spans="1:20">
      <c r="A166" s="380"/>
      <c r="B166" s="380"/>
      <c r="C166" s="380"/>
      <c r="D166" s="380"/>
      <c r="E166" s="380"/>
      <c r="F166" s="380"/>
      <c r="G166" s="380"/>
      <c r="H166" s="380"/>
      <c r="I166" s="380"/>
      <c r="J166" s="380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</row>
    <row r="167" spans="1:20">
      <c r="A167" s="380"/>
      <c r="B167" s="380"/>
      <c r="C167" s="380"/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</row>
    <row r="168" spans="1:20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</row>
    <row r="169" spans="1:20">
      <c r="A169" s="380"/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</row>
    <row r="170" spans="1:20">
      <c r="A170" s="380"/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</row>
    <row r="171" spans="1:20">
      <c r="A171" s="380"/>
      <c r="B171" s="380"/>
      <c r="C171" s="380"/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</row>
    <row r="172" spans="1:20">
      <c r="A172" s="380"/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</row>
    <row r="173" spans="1:20">
      <c r="A173" s="380"/>
      <c r="B173" s="380"/>
      <c r="C173" s="380"/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N173" s="380"/>
      <c r="O173" s="380"/>
      <c r="P173" s="380"/>
      <c r="Q173" s="380"/>
      <c r="R173" s="380"/>
      <c r="S173" s="380"/>
      <c r="T173" s="380"/>
    </row>
    <row r="174" spans="1:20">
      <c r="A174" s="380"/>
      <c r="B174" s="380"/>
      <c r="C174" s="380"/>
      <c r="D174" s="380"/>
      <c r="E174" s="380"/>
      <c r="F174" s="380"/>
      <c r="G174" s="380"/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</row>
    <row r="175" spans="1:20">
      <c r="A175" s="380"/>
      <c r="B175" s="380"/>
      <c r="C175" s="380"/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</row>
    <row r="176" spans="1:20">
      <c r="A176" s="380"/>
      <c r="B176" s="380"/>
      <c r="C176" s="380"/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0"/>
      <c r="O176" s="380"/>
      <c r="P176" s="380"/>
      <c r="Q176" s="380"/>
      <c r="R176" s="380"/>
      <c r="S176" s="380"/>
      <c r="T176" s="380"/>
    </row>
    <row r="177" spans="1:20">
      <c r="A177" s="380"/>
      <c r="B177" s="380"/>
      <c r="C177" s="380"/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0"/>
      <c r="O177" s="380"/>
      <c r="P177" s="380"/>
      <c r="Q177" s="380"/>
      <c r="R177" s="380"/>
      <c r="S177" s="380"/>
      <c r="T177" s="380"/>
    </row>
    <row r="178" spans="1:20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  <c r="L178" s="380"/>
      <c r="M178" s="380"/>
      <c r="N178" s="380"/>
      <c r="O178" s="380"/>
      <c r="P178" s="380"/>
      <c r="Q178" s="380"/>
      <c r="R178" s="380"/>
      <c r="S178" s="380"/>
      <c r="T178" s="380"/>
    </row>
    <row r="179" spans="1:20">
      <c r="A179" s="380"/>
      <c r="B179" s="380"/>
      <c r="C179" s="380"/>
      <c r="D179" s="380"/>
      <c r="E179" s="380"/>
      <c r="F179" s="380"/>
      <c r="G179" s="380"/>
      <c r="H179" s="380"/>
      <c r="I179" s="380"/>
      <c r="J179" s="380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</row>
    <row r="180" spans="1:20">
      <c r="A180" s="380"/>
      <c r="B180" s="380"/>
      <c r="C180" s="380"/>
      <c r="D180" s="380"/>
      <c r="E180" s="380"/>
      <c r="F180" s="380"/>
      <c r="G180" s="380"/>
      <c r="H180" s="380"/>
      <c r="I180" s="380"/>
      <c r="J180" s="380"/>
      <c r="K180" s="380"/>
      <c r="L180" s="380"/>
      <c r="M180" s="380"/>
      <c r="N180" s="380"/>
      <c r="O180" s="380"/>
      <c r="P180" s="380"/>
      <c r="Q180" s="380"/>
      <c r="R180" s="380"/>
      <c r="S180" s="380"/>
      <c r="T180" s="380"/>
    </row>
    <row r="181" spans="1:20">
      <c r="A181" s="380"/>
      <c r="B181" s="380"/>
      <c r="C181" s="380"/>
      <c r="D181" s="380"/>
      <c r="E181" s="380"/>
      <c r="F181" s="380"/>
      <c r="G181" s="380"/>
      <c r="H181" s="380"/>
      <c r="I181" s="380"/>
      <c r="J181" s="380"/>
      <c r="K181" s="380"/>
      <c r="L181" s="380"/>
      <c r="M181" s="380"/>
      <c r="N181" s="380"/>
      <c r="O181" s="380"/>
      <c r="P181" s="380"/>
      <c r="Q181" s="380"/>
      <c r="R181" s="380"/>
      <c r="S181" s="380"/>
      <c r="T181" s="380"/>
    </row>
    <row r="182" spans="1:20">
      <c r="A182" s="380"/>
      <c r="B182" s="380"/>
      <c r="C182" s="380"/>
      <c r="D182" s="380"/>
      <c r="E182" s="380"/>
      <c r="F182" s="380"/>
      <c r="G182" s="380"/>
      <c r="H182" s="380"/>
      <c r="I182" s="380"/>
      <c r="J182" s="380"/>
      <c r="K182" s="380"/>
      <c r="L182" s="380"/>
      <c r="M182" s="380"/>
      <c r="N182" s="380"/>
      <c r="O182" s="380"/>
      <c r="P182" s="380"/>
      <c r="Q182" s="380"/>
      <c r="R182" s="380"/>
      <c r="S182" s="380"/>
      <c r="T182" s="380"/>
    </row>
    <row r="183" spans="1:20">
      <c r="A183" s="380"/>
      <c r="B183" s="380"/>
      <c r="C183" s="380"/>
      <c r="D183" s="380"/>
      <c r="E183" s="380"/>
      <c r="F183" s="380"/>
      <c r="G183" s="380"/>
      <c r="H183" s="380"/>
      <c r="I183" s="380"/>
      <c r="J183" s="380"/>
      <c r="K183" s="380"/>
      <c r="L183" s="380"/>
      <c r="M183" s="380"/>
      <c r="N183" s="380"/>
      <c r="O183" s="380"/>
      <c r="P183" s="380"/>
      <c r="Q183" s="380"/>
      <c r="R183" s="380"/>
      <c r="S183" s="380"/>
      <c r="T183" s="380"/>
    </row>
    <row r="184" spans="1:20">
      <c r="A184" s="380"/>
      <c r="B184" s="380"/>
      <c r="C184" s="380"/>
      <c r="D184" s="380"/>
      <c r="E184" s="380"/>
      <c r="F184" s="380"/>
      <c r="G184" s="380"/>
      <c r="H184" s="380"/>
      <c r="I184" s="380"/>
      <c r="J184" s="380"/>
      <c r="K184" s="380"/>
      <c r="L184" s="380"/>
      <c r="M184" s="380"/>
      <c r="N184" s="380"/>
      <c r="O184" s="380"/>
      <c r="P184" s="380"/>
      <c r="Q184" s="380"/>
      <c r="R184" s="380"/>
      <c r="S184" s="380"/>
      <c r="T184" s="380"/>
    </row>
    <row r="185" spans="1:20">
      <c r="A185" s="380"/>
      <c r="B185" s="380"/>
      <c r="C185" s="380"/>
      <c r="D185" s="380"/>
      <c r="E185" s="380"/>
      <c r="F185" s="380"/>
      <c r="G185" s="380"/>
      <c r="H185" s="380"/>
      <c r="I185" s="380"/>
      <c r="J185" s="380"/>
      <c r="K185" s="380"/>
      <c r="L185" s="380"/>
      <c r="M185" s="380"/>
      <c r="N185" s="380"/>
      <c r="O185" s="380"/>
      <c r="P185" s="380"/>
      <c r="Q185" s="380"/>
      <c r="R185" s="380"/>
      <c r="S185" s="380"/>
      <c r="T185" s="380"/>
    </row>
    <row r="186" spans="1:20">
      <c r="A186" s="380"/>
      <c r="B186" s="380"/>
      <c r="C186" s="380"/>
      <c r="D186" s="380"/>
      <c r="E186" s="380"/>
      <c r="F186" s="380"/>
      <c r="G186" s="380"/>
      <c r="H186" s="380"/>
      <c r="I186" s="380"/>
      <c r="J186" s="380"/>
      <c r="K186" s="380"/>
      <c r="L186" s="380"/>
      <c r="M186" s="380"/>
      <c r="N186" s="380"/>
      <c r="O186" s="380"/>
      <c r="P186" s="380"/>
      <c r="Q186" s="380"/>
      <c r="R186" s="380"/>
      <c r="S186" s="380"/>
      <c r="T186" s="380"/>
    </row>
    <row r="187" spans="1:20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  <c r="K187" s="380"/>
      <c r="L187" s="380"/>
      <c r="M187" s="380"/>
      <c r="N187" s="380"/>
      <c r="O187" s="380"/>
      <c r="P187" s="380"/>
      <c r="Q187" s="380"/>
      <c r="R187" s="380"/>
      <c r="S187" s="380"/>
      <c r="T187" s="380"/>
    </row>
    <row r="188" spans="1:20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</row>
    <row r="189" spans="1:20">
      <c r="A189" s="380"/>
      <c r="B189" s="380"/>
      <c r="C189" s="380"/>
      <c r="D189" s="380"/>
      <c r="E189" s="380"/>
      <c r="F189" s="380"/>
      <c r="G189" s="380"/>
      <c r="H189" s="380"/>
      <c r="I189" s="380"/>
      <c r="J189" s="380"/>
      <c r="K189" s="380"/>
      <c r="L189" s="380"/>
      <c r="M189" s="380"/>
      <c r="N189" s="380"/>
      <c r="O189" s="380"/>
      <c r="P189" s="380"/>
      <c r="Q189" s="380"/>
      <c r="R189" s="380"/>
      <c r="S189" s="380"/>
      <c r="T189" s="380"/>
    </row>
    <row r="190" spans="1:20">
      <c r="A190" s="380"/>
      <c r="B190" s="380"/>
      <c r="C190" s="380"/>
      <c r="D190" s="380"/>
      <c r="E190" s="380"/>
      <c r="F190" s="380"/>
      <c r="G190" s="380"/>
      <c r="H190" s="380"/>
      <c r="I190" s="380"/>
      <c r="J190" s="380"/>
      <c r="K190" s="380"/>
      <c r="L190" s="380"/>
      <c r="M190" s="380"/>
      <c r="N190" s="380"/>
      <c r="O190" s="380"/>
      <c r="P190" s="380"/>
      <c r="Q190" s="380"/>
      <c r="R190" s="380"/>
      <c r="S190" s="380"/>
      <c r="T190" s="380"/>
    </row>
    <row r="191" spans="1:20">
      <c r="A191" s="380"/>
      <c r="B191" s="380"/>
      <c r="C191" s="380"/>
      <c r="D191" s="380"/>
      <c r="E191" s="380"/>
      <c r="F191" s="380"/>
      <c r="G191" s="380"/>
      <c r="H191" s="380"/>
      <c r="I191" s="380"/>
      <c r="J191" s="380"/>
      <c r="K191" s="380"/>
      <c r="L191" s="380"/>
      <c r="M191" s="380"/>
      <c r="N191" s="380"/>
      <c r="O191" s="380"/>
      <c r="P191" s="380"/>
      <c r="Q191" s="380"/>
      <c r="R191" s="380"/>
      <c r="S191" s="380"/>
      <c r="T191" s="380"/>
    </row>
    <row r="192" spans="1:20">
      <c r="A192" s="380"/>
      <c r="B192" s="380"/>
      <c r="C192" s="380"/>
      <c r="D192" s="380"/>
      <c r="E192" s="380"/>
      <c r="F192" s="380"/>
      <c r="G192" s="380"/>
      <c r="H192" s="380"/>
      <c r="I192" s="380"/>
      <c r="J192" s="380"/>
      <c r="K192" s="380"/>
      <c r="L192" s="380"/>
      <c r="M192" s="380"/>
      <c r="N192" s="380"/>
      <c r="O192" s="380"/>
      <c r="P192" s="380"/>
      <c r="Q192" s="380"/>
      <c r="R192" s="380"/>
      <c r="S192" s="380"/>
      <c r="T192" s="380"/>
    </row>
    <row r="193" spans="1:20">
      <c r="A193" s="380"/>
      <c r="B193" s="380"/>
      <c r="C193" s="380"/>
      <c r="D193" s="380"/>
      <c r="E193" s="380"/>
      <c r="F193" s="380"/>
      <c r="G193" s="380"/>
      <c r="H193" s="380"/>
      <c r="I193" s="380"/>
      <c r="J193" s="380"/>
      <c r="K193" s="380"/>
      <c r="L193" s="380"/>
      <c r="M193" s="380"/>
      <c r="N193" s="380"/>
      <c r="O193" s="380"/>
      <c r="P193" s="380"/>
      <c r="Q193" s="380"/>
      <c r="R193" s="380"/>
      <c r="S193" s="380"/>
      <c r="T193" s="380"/>
    </row>
    <row r="194" spans="1:20">
      <c r="A194" s="380"/>
      <c r="B194" s="380"/>
      <c r="C194" s="380"/>
      <c r="D194" s="380"/>
      <c r="E194" s="380"/>
      <c r="F194" s="380"/>
      <c r="G194" s="380"/>
      <c r="H194" s="380"/>
      <c r="I194" s="380"/>
      <c r="J194" s="380"/>
      <c r="K194" s="380"/>
      <c r="L194" s="380"/>
      <c r="M194" s="380"/>
      <c r="N194" s="380"/>
      <c r="O194" s="380"/>
      <c r="P194" s="380"/>
      <c r="Q194" s="380"/>
      <c r="R194" s="380"/>
      <c r="S194" s="380"/>
      <c r="T194" s="380"/>
    </row>
    <row r="195" spans="1:20">
      <c r="A195" s="380"/>
      <c r="B195" s="380"/>
      <c r="C195" s="380"/>
      <c r="D195" s="380"/>
      <c r="E195" s="380"/>
      <c r="F195" s="380"/>
      <c r="G195" s="380"/>
      <c r="H195" s="380"/>
      <c r="I195" s="380"/>
      <c r="J195" s="380"/>
      <c r="K195" s="380"/>
      <c r="L195" s="380"/>
      <c r="M195" s="380"/>
      <c r="N195" s="380"/>
      <c r="O195" s="380"/>
      <c r="P195" s="380"/>
      <c r="Q195" s="380"/>
      <c r="R195" s="380"/>
      <c r="S195" s="380"/>
      <c r="T195" s="380"/>
    </row>
    <row r="196" spans="1:20">
      <c r="A196" s="380"/>
      <c r="B196" s="380"/>
      <c r="C196" s="380"/>
      <c r="D196" s="380"/>
      <c r="E196" s="380"/>
      <c r="F196" s="380"/>
      <c r="G196" s="380"/>
      <c r="H196" s="380"/>
      <c r="I196" s="380"/>
      <c r="J196" s="380"/>
      <c r="K196" s="380"/>
      <c r="L196" s="380"/>
      <c r="M196" s="380"/>
      <c r="N196" s="380"/>
      <c r="O196" s="380"/>
      <c r="P196" s="380"/>
      <c r="Q196" s="380"/>
      <c r="R196" s="380"/>
      <c r="S196" s="380"/>
      <c r="T196" s="380"/>
    </row>
    <row r="197" spans="1:20">
      <c r="A197" s="380"/>
      <c r="B197" s="380"/>
      <c r="C197" s="380"/>
      <c r="D197" s="380"/>
      <c r="E197" s="380"/>
      <c r="F197" s="380"/>
      <c r="G197" s="380"/>
      <c r="H197" s="380"/>
      <c r="I197" s="380"/>
      <c r="J197" s="380"/>
      <c r="K197" s="380"/>
      <c r="L197" s="380"/>
      <c r="M197" s="380"/>
      <c r="N197" s="380"/>
      <c r="O197" s="380"/>
      <c r="P197" s="380"/>
      <c r="Q197" s="380"/>
      <c r="R197" s="380"/>
      <c r="S197" s="380"/>
      <c r="T197" s="380"/>
    </row>
    <row r="198" spans="1:20">
      <c r="A198" s="380"/>
      <c r="B198" s="380"/>
      <c r="C198" s="380"/>
      <c r="D198" s="380"/>
      <c r="E198" s="380"/>
      <c r="F198" s="380"/>
      <c r="G198" s="380"/>
      <c r="H198" s="380"/>
      <c r="I198" s="380"/>
      <c r="J198" s="380"/>
      <c r="K198" s="380"/>
      <c r="L198" s="380"/>
      <c r="M198" s="380"/>
      <c r="N198" s="380"/>
      <c r="O198" s="380"/>
      <c r="P198" s="380"/>
      <c r="Q198" s="380"/>
      <c r="R198" s="380"/>
      <c r="S198" s="380"/>
      <c r="T198" s="380"/>
    </row>
    <row r="199" spans="1:20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  <c r="K199" s="380"/>
      <c r="L199" s="380"/>
      <c r="M199" s="380"/>
      <c r="N199" s="380"/>
      <c r="O199" s="380"/>
      <c r="P199" s="380"/>
      <c r="Q199" s="380"/>
      <c r="R199" s="380"/>
      <c r="S199" s="380"/>
      <c r="T199" s="380"/>
    </row>
    <row r="200" spans="1:20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</row>
    <row r="201" spans="1:20">
      <c r="A201" s="380"/>
      <c r="B201" s="380"/>
      <c r="C201" s="380"/>
      <c r="D201" s="380"/>
      <c r="E201" s="380"/>
      <c r="F201" s="380"/>
      <c r="G201" s="380"/>
      <c r="H201" s="380"/>
      <c r="I201" s="380"/>
      <c r="J201" s="380"/>
      <c r="K201" s="380"/>
      <c r="L201" s="380"/>
      <c r="M201" s="380"/>
      <c r="N201" s="380"/>
      <c r="O201" s="380"/>
      <c r="P201" s="380"/>
      <c r="Q201" s="380"/>
      <c r="R201" s="380"/>
      <c r="S201" s="380"/>
      <c r="T201" s="380"/>
    </row>
    <row r="202" spans="1:20">
      <c r="A202" s="380"/>
      <c r="B202" s="380"/>
      <c r="C202" s="380"/>
      <c r="D202" s="380"/>
      <c r="E202" s="380"/>
      <c r="F202" s="380"/>
      <c r="G202" s="380"/>
      <c r="H202" s="380"/>
      <c r="I202" s="380"/>
      <c r="J202" s="380"/>
      <c r="K202" s="380"/>
      <c r="L202" s="380"/>
      <c r="M202" s="380"/>
      <c r="N202" s="380"/>
      <c r="O202" s="380"/>
      <c r="P202" s="380"/>
      <c r="Q202" s="380"/>
      <c r="R202" s="380"/>
      <c r="S202" s="380"/>
      <c r="T202" s="380"/>
    </row>
    <row r="203" spans="1:20">
      <c r="A203" s="380"/>
      <c r="B203" s="380"/>
      <c r="C203" s="380"/>
      <c r="D203" s="380"/>
      <c r="E203" s="380"/>
      <c r="F203" s="380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0"/>
      <c r="R203" s="380"/>
      <c r="S203" s="380"/>
      <c r="T203" s="380"/>
    </row>
    <row r="204" spans="1:20">
      <c r="A204" s="380"/>
      <c r="B204" s="380"/>
      <c r="C204" s="380"/>
      <c r="D204" s="380"/>
      <c r="E204" s="380"/>
      <c r="F204" s="380"/>
      <c r="G204" s="380"/>
      <c r="H204" s="380"/>
      <c r="I204" s="380"/>
      <c r="J204" s="380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</row>
    <row r="205" spans="1:20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  <c r="K205" s="380"/>
      <c r="L205" s="380"/>
      <c r="M205" s="380"/>
      <c r="N205" s="380"/>
      <c r="O205" s="380"/>
      <c r="P205" s="380"/>
      <c r="Q205" s="380"/>
      <c r="R205" s="380"/>
      <c r="S205" s="380"/>
      <c r="T205" s="380"/>
    </row>
    <row r="206" spans="1:20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</row>
    <row r="207" spans="1:20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  <c r="K207" s="380"/>
      <c r="L207" s="380"/>
      <c r="M207" s="380"/>
      <c r="N207" s="380"/>
      <c r="O207" s="380"/>
      <c r="P207" s="380"/>
      <c r="Q207" s="380"/>
      <c r="R207" s="380"/>
      <c r="S207" s="380"/>
      <c r="T207" s="380"/>
    </row>
    <row r="208" spans="1:20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0"/>
      <c r="R208" s="380"/>
      <c r="S208" s="380"/>
      <c r="T208" s="380"/>
    </row>
    <row r="209" spans="1:20">
      <c r="A209" s="380"/>
      <c r="B209" s="380"/>
      <c r="C209" s="380"/>
      <c r="D209" s="380"/>
      <c r="E209" s="380"/>
      <c r="F209" s="380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380"/>
      <c r="T209" s="380"/>
    </row>
    <row r="210" spans="1:20">
      <c r="A210" s="380"/>
      <c r="B210" s="380"/>
      <c r="C210" s="380"/>
      <c r="D210" s="380"/>
      <c r="E210" s="380"/>
      <c r="F210" s="380"/>
      <c r="G210" s="380"/>
      <c r="H210" s="380"/>
      <c r="I210" s="380"/>
      <c r="J210" s="380"/>
      <c r="K210" s="380"/>
      <c r="L210" s="380"/>
      <c r="M210" s="380"/>
      <c r="N210" s="380"/>
      <c r="O210" s="380"/>
      <c r="P210" s="380"/>
      <c r="Q210" s="380"/>
      <c r="R210" s="380"/>
      <c r="S210" s="380"/>
      <c r="T210" s="380"/>
    </row>
    <row r="211" spans="1:20">
      <c r="A211" s="380"/>
      <c r="B211" s="380"/>
      <c r="C211" s="380"/>
      <c r="D211" s="380"/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S211" s="380"/>
      <c r="T211" s="380"/>
    </row>
    <row r="212" spans="1:20">
      <c r="A212" s="380"/>
      <c r="B212" s="380"/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</row>
    <row r="213" spans="1:20">
      <c r="A213" s="380"/>
      <c r="B213" s="380"/>
      <c r="C213" s="380"/>
      <c r="D213" s="380"/>
      <c r="E213" s="380"/>
      <c r="F213" s="380"/>
      <c r="G213" s="380"/>
      <c r="H213" s="380"/>
      <c r="I213" s="380"/>
      <c r="J213" s="380"/>
      <c r="K213" s="380"/>
      <c r="L213" s="380"/>
      <c r="M213" s="380"/>
      <c r="N213" s="380"/>
      <c r="O213" s="380"/>
      <c r="P213" s="380"/>
      <c r="Q213" s="380"/>
      <c r="R213" s="380"/>
      <c r="S213" s="380"/>
      <c r="T213" s="380"/>
    </row>
    <row r="214" spans="1:20">
      <c r="A214" s="380"/>
      <c r="B214" s="380"/>
      <c r="C214" s="380"/>
      <c r="D214" s="380"/>
      <c r="E214" s="380"/>
      <c r="F214" s="380"/>
      <c r="G214" s="380"/>
      <c r="H214" s="380"/>
      <c r="I214" s="380"/>
      <c r="J214" s="380"/>
      <c r="K214" s="380"/>
      <c r="L214" s="380"/>
      <c r="M214" s="380"/>
      <c r="N214" s="380"/>
      <c r="O214" s="380"/>
      <c r="P214" s="380"/>
      <c r="Q214" s="380"/>
      <c r="R214" s="380"/>
      <c r="S214" s="380"/>
      <c r="T214" s="380"/>
    </row>
    <row r="215" spans="1:20">
      <c r="A215" s="380"/>
      <c r="B215" s="380"/>
      <c r="C215" s="380"/>
      <c r="D215" s="380"/>
      <c r="E215" s="380"/>
      <c r="F215" s="380"/>
      <c r="G215" s="380"/>
      <c r="H215" s="380"/>
      <c r="I215" s="380"/>
      <c r="J215" s="380"/>
      <c r="K215" s="380"/>
      <c r="L215" s="380"/>
      <c r="M215" s="380"/>
      <c r="N215" s="380"/>
      <c r="O215" s="380"/>
      <c r="P215" s="380"/>
      <c r="Q215" s="380"/>
      <c r="R215" s="380"/>
      <c r="S215" s="380"/>
      <c r="T215" s="380"/>
    </row>
    <row r="216" spans="1:20">
      <c r="A216" s="380"/>
      <c r="B216" s="380"/>
      <c r="C216" s="380"/>
      <c r="D216" s="380"/>
      <c r="E216" s="380"/>
      <c r="F216" s="380"/>
      <c r="G216" s="380"/>
      <c r="H216" s="380"/>
      <c r="I216" s="380"/>
      <c r="J216" s="380"/>
      <c r="K216" s="380"/>
      <c r="L216" s="380"/>
      <c r="M216" s="380"/>
      <c r="N216" s="380"/>
      <c r="O216" s="380"/>
      <c r="P216" s="380"/>
      <c r="Q216" s="380"/>
      <c r="R216" s="380"/>
      <c r="S216" s="380"/>
      <c r="T216" s="380"/>
    </row>
    <row r="217" spans="1:20">
      <c r="A217" s="380"/>
      <c r="B217" s="380"/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380"/>
      <c r="N217" s="380"/>
      <c r="O217" s="380"/>
      <c r="P217" s="380"/>
      <c r="Q217" s="380"/>
      <c r="R217" s="380"/>
      <c r="S217" s="380"/>
      <c r="T217" s="380"/>
    </row>
    <row r="218" spans="1:20">
      <c r="A218" s="380"/>
      <c r="B218" s="380"/>
      <c r="C218" s="380"/>
      <c r="D218" s="380"/>
      <c r="E218" s="380"/>
      <c r="F218" s="380"/>
      <c r="G218" s="380"/>
      <c r="H218" s="380"/>
      <c r="I218" s="380"/>
      <c r="J218" s="380"/>
      <c r="K218" s="380"/>
      <c r="L218" s="380"/>
      <c r="M218" s="380"/>
      <c r="N218" s="380"/>
      <c r="O218" s="380"/>
      <c r="P218" s="380"/>
      <c r="Q218" s="380"/>
      <c r="R218" s="380"/>
      <c r="S218" s="380"/>
      <c r="T218" s="380"/>
    </row>
    <row r="219" spans="1:20">
      <c r="A219" s="380"/>
      <c r="B219" s="380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</row>
    <row r="220" spans="1:20">
      <c r="A220" s="380"/>
      <c r="B220" s="380"/>
      <c r="C220" s="380"/>
      <c r="D220" s="380"/>
      <c r="E220" s="380"/>
      <c r="F220" s="380"/>
      <c r="G220" s="380"/>
      <c r="H220" s="380"/>
      <c r="I220" s="380"/>
      <c r="J220" s="380"/>
      <c r="K220" s="380"/>
      <c r="L220" s="380"/>
      <c r="M220" s="380"/>
      <c r="N220" s="380"/>
      <c r="O220" s="380"/>
      <c r="P220" s="380"/>
      <c r="Q220" s="380"/>
      <c r="R220" s="380"/>
      <c r="S220" s="380"/>
      <c r="T220" s="380"/>
    </row>
    <row r="221" spans="1:20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  <c r="L221" s="380"/>
      <c r="M221" s="380"/>
      <c r="N221" s="380"/>
      <c r="O221" s="380"/>
      <c r="P221" s="380"/>
      <c r="Q221" s="380"/>
      <c r="R221" s="380"/>
      <c r="S221" s="380"/>
      <c r="T221" s="380"/>
    </row>
    <row r="222" spans="1:20">
      <c r="A222" s="380"/>
      <c r="B222" s="380"/>
      <c r="C222" s="380"/>
      <c r="D222" s="380"/>
      <c r="E222" s="380"/>
      <c r="F222" s="380"/>
      <c r="G222" s="380"/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</row>
    <row r="223" spans="1:20">
      <c r="A223" s="380"/>
      <c r="B223" s="380"/>
      <c r="C223" s="380"/>
      <c r="D223" s="380"/>
      <c r="E223" s="380"/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</row>
    <row r="224" spans="1:20">
      <c r="A224" s="380"/>
      <c r="B224" s="380"/>
      <c r="C224" s="380"/>
      <c r="D224" s="380"/>
      <c r="E224" s="380"/>
      <c r="F224" s="380"/>
      <c r="G224" s="380"/>
      <c r="H224" s="380"/>
      <c r="I224" s="380"/>
      <c r="J224" s="380"/>
      <c r="K224" s="380"/>
      <c r="L224" s="380"/>
      <c r="M224" s="380"/>
      <c r="N224" s="380"/>
      <c r="O224" s="380"/>
      <c r="P224" s="380"/>
      <c r="Q224" s="380"/>
      <c r="R224" s="380"/>
      <c r="S224" s="380"/>
      <c r="T224" s="380"/>
    </row>
    <row r="225" spans="1:20">
      <c r="A225" s="380"/>
      <c r="B225" s="380"/>
      <c r="C225" s="380"/>
      <c r="D225" s="380"/>
      <c r="E225" s="380"/>
      <c r="F225" s="380"/>
      <c r="G225" s="380"/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</row>
    <row r="226" spans="1:20">
      <c r="A226" s="380"/>
      <c r="B226" s="380"/>
      <c r="C226" s="380"/>
      <c r="D226" s="380"/>
      <c r="E226" s="380"/>
      <c r="F226" s="380"/>
      <c r="G226" s="380"/>
      <c r="H226" s="380"/>
      <c r="I226" s="380"/>
      <c r="J226" s="380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</row>
    <row r="227" spans="1:20">
      <c r="A227" s="380"/>
      <c r="B227" s="380"/>
      <c r="C227" s="380"/>
      <c r="D227" s="380"/>
      <c r="E227" s="380"/>
      <c r="F227" s="380"/>
      <c r="G227" s="380"/>
      <c r="H227" s="380"/>
      <c r="I227" s="380"/>
      <c r="J227" s="380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</row>
    <row r="228" spans="1:20">
      <c r="A228" s="380"/>
      <c r="B228" s="380"/>
      <c r="C228" s="380"/>
      <c r="D228" s="380"/>
      <c r="E228" s="380"/>
      <c r="F228" s="380"/>
      <c r="G228" s="380"/>
      <c r="H228" s="380"/>
      <c r="I228" s="380"/>
      <c r="J228" s="380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</row>
    <row r="229" spans="1:20">
      <c r="A229" s="380"/>
      <c r="B229" s="380"/>
      <c r="C229" s="380"/>
      <c r="D229" s="380"/>
      <c r="E229" s="380"/>
      <c r="F229" s="380"/>
      <c r="G229" s="380"/>
      <c r="H229" s="380"/>
      <c r="I229" s="380"/>
      <c r="J229" s="380"/>
      <c r="K229" s="380"/>
      <c r="L229" s="380"/>
      <c r="M229" s="380"/>
      <c r="N229" s="380"/>
      <c r="O229" s="380"/>
      <c r="P229" s="380"/>
      <c r="Q229" s="380"/>
      <c r="R229" s="380"/>
      <c r="S229" s="380"/>
      <c r="T229" s="380"/>
    </row>
    <row r="230" spans="1:20">
      <c r="A230" s="380"/>
      <c r="B230" s="380"/>
      <c r="C230" s="380"/>
      <c r="D230" s="380"/>
      <c r="E230" s="380"/>
      <c r="F230" s="380"/>
      <c r="G230" s="380"/>
      <c r="H230" s="380"/>
      <c r="I230" s="380"/>
      <c r="J230" s="380"/>
      <c r="K230" s="380"/>
      <c r="L230" s="380"/>
      <c r="M230" s="380"/>
      <c r="N230" s="380"/>
      <c r="O230" s="380"/>
      <c r="P230" s="380"/>
      <c r="Q230" s="380"/>
      <c r="R230" s="380"/>
      <c r="S230" s="380"/>
      <c r="T230" s="380"/>
    </row>
    <row r="231" spans="1:20">
      <c r="A231" s="380"/>
      <c r="B231" s="380"/>
      <c r="C231" s="380"/>
      <c r="D231" s="380"/>
      <c r="E231" s="380"/>
      <c r="F231" s="380"/>
      <c r="G231" s="380"/>
      <c r="H231" s="380"/>
      <c r="I231" s="380"/>
      <c r="J231" s="380"/>
      <c r="K231" s="380"/>
      <c r="L231" s="380"/>
      <c r="M231" s="380"/>
      <c r="N231" s="380"/>
      <c r="O231" s="380"/>
      <c r="P231" s="380"/>
      <c r="Q231" s="380"/>
      <c r="R231" s="380"/>
      <c r="S231" s="380"/>
      <c r="T231" s="380"/>
    </row>
    <row r="232" spans="1:20">
      <c r="A232" s="380"/>
      <c r="B232" s="380"/>
      <c r="C232" s="380"/>
      <c r="D232" s="380"/>
      <c r="E232" s="380"/>
      <c r="F232" s="380"/>
      <c r="G232" s="380"/>
      <c r="H232" s="380"/>
      <c r="I232" s="380"/>
      <c r="J232" s="380"/>
      <c r="K232" s="380"/>
      <c r="L232" s="380"/>
      <c r="M232" s="380"/>
      <c r="N232" s="380"/>
      <c r="O232" s="380"/>
      <c r="P232" s="380"/>
      <c r="Q232" s="380"/>
      <c r="R232" s="380"/>
      <c r="S232" s="380"/>
      <c r="T232" s="380"/>
    </row>
    <row r="233" spans="1:20">
      <c r="A233" s="380"/>
      <c r="B233" s="380"/>
      <c r="C233" s="380"/>
      <c r="D233" s="380"/>
      <c r="E233" s="380"/>
      <c r="F233" s="380"/>
      <c r="G233" s="380"/>
      <c r="H233" s="380"/>
      <c r="I233" s="380"/>
      <c r="J233" s="380"/>
      <c r="K233" s="380"/>
      <c r="L233" s="380"/>
      <c r="M233" s="380"/>
      <c r="N233" s="380"/>
      <c r="O233" s="380"/>
      <c r="P233" s="380"/>
      <c r="Q233" s="380"/>
      <c r="R233" s="380"/>
      <c r="S233" s="380"/>
      <c r="T233" s="380"/>
    </row>
    <row r="234" spans="1:20">
      <c r="A234" s="380"/>
      <c r="B234" s="380"/>
      <c r="C234" s="380"/>
      <c r="D234" s="380"/>
      <c r="E234" s="380"/>
      <c r="F234" s="380"/>
      <c r="G234" s="380"/>
      <c r="H234" s="380"/>
      <c r="I234" s="380"/>
      <c r="J234" s="380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</row>
    <row r="235" spans="1:20">
      <c r="A235" s="380"/>
      <c r="B235" s="380"/>
      <c r="C235" s="380"/>
      <c r="D235" s="380"/>
      <c r="E235" s="380"/>
      <c r="F235" s="380"/>
      <c r="G235" s="380"/>
      <c r="H235" s="380"/>
      <c r="I235" s="380"/>
      <c r="J235" s="380"/>
      <c r="K235" s="380"/>
      <c r="L235" s="380"/>
      <c r="M235" s="380"/>
      <c r="N235" s="380"/>
      <c r="O235" s="380"/>
      <c r="P235" s="380"/>
      <c r="Q235" s="380"/>
      <c r="R235" s="380"/>
      <c r="S235" s="380"/>
      <c r="T235" s="380"/>
    </row>
    <row r="236" spans="1:20">
      <c r="A236" s="380"/>
      <c r="B236" s="380"/>
      <c r="C236" s="380"/>
      <c r="D236" s="380"/>
      <c r="E236" s="380"/>
      <c r="F236" s="380"/>
      <c r="G236" s="380"/>
      <c r="H236" s="380"/>
      <c r="I236" s="380"/>
      <c r="J236" s="380"/>
      <c r="K236" s="380"/>
      <c r="L236" s="380"/>
      <c r="M236" s="380"/>
      <c r="N236" s="380"/>
      <c r="O236" s="380"/>
      <c r="P236" s="380"/>
      <c r="Q236" s="380"/>
      <c r="R236" s="380"/>
      <c r="S236" s="380"/>
      <c r="T236" s="380"/>
    </row>
    <row r="237" spans="1:20">
      <c r="A237" s="380"/>
      <c r="B237" s="380"/>
      <c r="C237" s="380"/>
      <c r="D237" s="380"/>
      <c r="E237" s="380"/>
      <c r="F237" s="380"/>
      <c r="G237" s="380"/>
      <c r="H237" s="380"/>
      <c r="I237" s="380"/>
      <c r="J237" s="380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</row>
    <row r="238" spans="1:20">
      <c r="A238" s="380"/>
      <c r="B238" s="380"/>
      <c r="C238" s="380"/>
      <c r="D238" s="380"/>
      <c r="E238" s="380"/>
      <c r="F238" s="380"/>
      <c r="G238" s="380"/>
      <c r="H238" s="380"/>
      <c r="I238" s="380"/>
      <c r="J238" s="380"/>
      <c r="K238" s="380"/>
      <c r="L238" s="380"/>
      <c r="M238" s="380"/>
      <c r="N238" s="380"/>
      <c r="O238" s="380"/>
      <c r="P238" s="380"/>
      <c r="Q238" s="380"/>
      <c r="R238" s="380"/>
      <c r="S238" s="380"/>
      <c r="T238" s="380"/>
    </row>
    <row r="239" spans="1:20">
      <c r="A239" s="380"/>
      <c r="B239" s="380"/>
      <c r="C239" s="380"/>
      <c r="D239" s="380"/>
      <c r="E239" s="380"/>
      <c r="F239" s="380"/>
      <c r="G239" s="380"/>
      <c r="H239" s="380"/>
      <c r="I239" s="380"/>
      <c r="J239" s="380"/>
      <c r="K239" s="380"/>
      <c r="L239" s="380"/>
      <c r="M239" s="380"/>
      <c r="N239" s="380"/>
      <c r="O239" s="380"/>
      <c r="P239" s="380"/>
      <c r="Q239" s="380"/>
      <c r="R239" s="380"/>
      <c r="S239" s="380"/>
      <c r="T239" s="380"/>
    </row>
    <row r="240" spans="1:20">
      <c r="A240" s="380"/>
      <c r="B240" s="380"/>
      <c r="C240" s="380"/>
      <c r="D240" s="380"/>
      <c r="E240" s="380"/>
      <c r="F240" s="380"/>
      <c r="G240" s="380"/>
      <c r="H240" s="380"/>
      <c r="I240" s="380"/>
      <c r="J240" s="380"/>
      <c r="K240" s="380"/>
      <c r="L240" s="380"/>
      <c r="M240" s="380"/>
      <c r="N240" s="380"/>
      <c r="O240" s="380"/>
      <c r="P240" s="380"/>
      <c r="Q240" s="380"/>
      <c r="R240" s="380"/>
      <c r="S240" s="380"/>
      <c r="T240" s="380"/>
    </row>
    <row r="241" spans="1:20">
      <c r="A241" s="380"/>
      <c r="B241" s="380"/>
      <c r="C241" s="380"/>
      <c r="D241" s="380"/>
      <c r="E241" s="380"/>
      <c r="F241" s="380"/>
      <c r="G241" s="380"/>
      <c r="H241" s="380"/>
      <c r="I241" s="380"/>
      <c r="J241" s="380"/>
      <c r="K241" s="380"/>
      <c r="L241" s="380"/>
      <c r="M241" s="380"/>
      <c r="N241" s="380"/>
      <c r="O241" s="380"/>
      <c r="P241" s="380"/>
      <c r="Q241" s="380"/>
      <c r="R241" s="380"/>
      <c r="S241" s="380"/>
      <c r="T241" s="380"/>
    </row>
    <row r="242" spans="1:20">
      <c r="A242" s="380"/>
      <c r="B242" s="380"/>
      <c r="C242" s="380"/>
      <c r="D242" s="380"/>
      <c r="E242" s="380"/>
      <c r="F242" s="380"/>
      <c r="G242" s="380"/>
      <c r="H242" s="380"/>
      <c r="I242" s="380"/>
      <c r="J242" s="380"/>
      <c r="K242" s="380"/>
      <c r="L242" s="380"/>
      <c r="M242" s="380"/>
      <c r="N242" s="380"/>
      <c r="O242" s="380"/>
      <c r="P242" s="380"/>
      <c r="Q242" s="380"/>
      <c r="R242" s="380"/>
      <c r="S242" s="380"/>
      <c r="T242" s="380"/>
    </row>
    <row r="243" spans="1:20">
      <c r="A243" s="380"/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</row>
    <row r="244" spans="1:20">
      <c r="A244" s="380"/>
      <c r="B244" s="380"/>
      <c r="C244" s="380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</row>
    <row r="245" spans="1:20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  <c r="L245" s="380"/>
      <c r="M245" s="380"/>
      <c r="N245" s="380"/>
      <c r="O245" s="380"/>
      <c r="P245" s="380"/>
      <c r="Q245" s="380"/>
      <c r="R245" s="380"/>
      <c r="S245" s="380"/>
      <c r="T245" s="380"/>
    </row>
    <row r="246" spans="1:20">
      <c r="A246" s="380"/>
      <c r="B246" s="380"/>
      <c r="C246" s="380"/>
      <c r="D246" s="380"/>
      <c r="E246" s="380"/>
      <c r="F246" s="380"/>
      <c r="G246" s="380"/>
      <c r="H246" s="380"/>
      <c r="I246" s="380"/>
      <c r="J246" s="380"/>
      <c r="K246" s="380"/>
      <c r="L246" s="380"/>
      <c r="M246" s="380"/>
      <c r="N246" s="380"/>
      <c r="O246" s="380"/>
      <c r="P246" s="380"/>
      <c r="Q246" s="380"/>
      <c r="R246" s="380"/>
      <c r="S246" s="380"/>
      <c r="T246" s="380"/>
    </row>
    <row r="247" spans="1:20">
      <c r="A247" s="380"/>
      <c r="B247" s="380"/>
      <c r="C247" s="380"/>
      <c r="D247" s="380"/>
      <c r="E247" s="380"/>
      <c r="F247" s="380"/>
      <c r="G247" s="380"/>
      <c r="H247" s="380"/>
      <c r="I247" s="380"/>
      <c r="J247" s="380"/>
      <c r="K247" s="380"/>
      <c r="L247" s="380"/>
      <c r="M247" s="380"/>
      <c r="N247" s="380"/>
      <c r="O247" s="380"/>
      <c r="P247" s="380"/>
      <c r="Q247" s="380"/>
      <c r="R247" s="380"/>
      <c r="S247" s="380"/>
      <c r="T247" s="380"/>
    </row>
    <row r="248" spans="1:20">
      <c r="A248" s="380"/>
      <c r="B248" s="380"/>
      <c r="C248" s="380"/>
      <c r="D248" s="380"/>
      <c r="E248" s="380"/>
      <c r="F248" s="380"/>
      <c r="G248" s="380"/>
      <c r="H248" s="380"/>
      <c r="I248" s="380"/>
      <c r="J248" s="380"/>
      <c r="K248" s="380"/>
      <c r="L248" s="380"/>
      <c r="M248" s="380"/>
      <c r="N248" s="380"/>
      <c r="O248" s="380"/>
      <c r="P248" s="380"/>
      <c r="Q248" s="380"/>
      <c r="R248" s="380"/>
      <c r="S248" s="380"/>
      <c r="T248" s="380"/>
    </row>
    <row r="249" spans="1:20">
      <c r="A249" s="380"/>
      <c r="B249" s="380"/>
      <c r="C249" s="380"/>
      <c r="D249" s="380"/>
      <c r="E249" s="380"/>
      <c r="F249" s="380"/>
      <c r="G249" s="380"/>
      <c r="H249" s="380"/>
      <c r="I249" s="380"/>
      <c r="J249" s="380"/>
      <c r="K249" s="380"/>
      <c r="L249" s="380"/>
      <c r="M249" s="380"/>
      <c r="N249" s="380"/>
      <c r="O249" s="380"/>
      <c r="P249" s="380"/>
      <c r="Q249" s="380"/>
      <c r="R249" s="380"/>
      <c r="S249" s="380"/>
      <c r="T249" s="380"/>
    </row>
    <row r="250" spans="1:20">
      <c r="A250" s="380"/>
      <c r="B250" s="380"/>
      <c r="C250" s="380"/>
      <c r="D250" s="380"/>
      <c r="E250" s="380"/>
      <c r="F250" s="380"/>
      <c r="G250" s="380"/>
      <c r="H250" s="380"/>
      <c r="I250" s="380"/>
      <c r="J250" s="380"/>
      <c r="K250" s="380"/>
      <c r="L250" s="380"/>
      <c r="M250" s="380"/>
      <c r="N250" s="380"/>
      <c r="O250" s="380"/>
      <c r="P250" s="380"/>
      <c r="Q250" s="380"/>
      <c r="R250" s="380"/>
      <c r="S250" s="380"/>
      <c r="T250" s="380"/>
    </row>
    <row r="251" spans="1:20">
      <c r="A251" s="380"/>
      <c r="B251" s="380"/>
      <c r="C251" s="380"/>
      <c r="D251" s="380"/>
      <c r="E251" s="380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</row>
    <row r="252" spans="1:20">
      <c r="A252" s="380"/>
      <c r="B252" s="380"/>
      <c r="C252" s="380"/>
      <c r="D252" s="380"/>
      <c r="E252" s="380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</row>
    <row r="253" spans="1:20">
      <c r="A253" s="380"/>
      <c r="B253" s="380"/>
      <c r="C253" s="380"/>
      <c r="D253" s="380"/>
      <c r="E253" s="380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</row>
    <row r="254" spans="1:20">
      <c r="A254" s="380"/>
      <c r="B254" s="380"/>
      <c r="C254" s="380"/>
      <c r="D254" s="380"/>
      <c r="E254" s="380"/>
      <c r="F254" s="380"/>
      <c r="G254" s="380"/>
      <c r="H254" s="380"/>
      <c r="I254" s="380"/>
      <c r="J254" s="380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</row>
    <row r="255" spans="1:20">
      <c r="A255" s="380"/>
      <c r="B255" s="380"/>
      <c r="C255" s="380"/>
      <c r="D255" s="380"/>
      <c r="E255" s="380"/>
      <c r="F255" s="380"/>
      <c r="G255" s="380"/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</row>
    <row r="256" spans="1:20">
      <c r="A256" s="380"/>
      <c r="B256" s="380"/>
      <c r="C256" s="380"/>
      <c r="D256" s="380"/>
      <c r="E256" s="380"/>
      <c r="F256" s="380"/>
      <c r="G256" s="380"/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</row>
    <row r="257" spans="1:20">
      <c r="A257" s="380"/>
      <c r="B257" s="380"/>
      <c r="C257" s="380"/>
      <c r="D257" s="380"/>
      <c r="E257" s="380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</row>
    <row r="258" spans="1:20">
      <c r="A258" s="380"/>
      <c r="B258" s="380"/>
      <c r="C258" s="380"/>
      <c r="D258" s="380"/>
      <c r="E258" s="380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</row>
    <row r="259" spans="1:20">
      <c r="A259" s="380"/>
      <c r="B259" s="380"/>
      <c r="C259" s="380"/>
      <c r="D259" s="380"/>
      <c r="E259" s="380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</row>
    <row r="260" spans="1:20">
      <c r="A260" s="380"/>
      <c r="B260" s="380"/>
      <c r="C260" s="380"/>
      <c r="D260" s="380"/>
      <c r="E260" s="380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</row>
    <row r="261" spans="1:20">
      <c r="A261" s="380"/>
      <c r="B261" s="380"/>
      <c r="C261" s="380"/>
      <c r="D261" s="380"/>
      <c r="E261" s="380"/>
      <c r="F261" s="380"/>
      <c r="G261" s="380"/>
      <c r="H261" s="380"/>
      <c r="I261" s="380"/>
      <c r="J261" s="380"/>
      <c r="K261" s="380"/>
      <c r="L261" s="380"/>
      <c r="M261" s="380"/>
      <c r="N261" s="380"/>
      <c r="O261" s="380"/>
      <c r="P261" s="380"/>
      <c r="Q261" s="380"/>
      <c r="R261" s="380"/>
      <c r="S261" s="380"/>
      <c r="T261" s="380"/>
    </row>
    <row r="262" spans="1:20">
      <c r="A262" s="380"/>
      <c r="B262" s="380"/>
      <c r="C262" s="380"/>
      <c r="D262" s="380"/>
      <c r="E262" s="380"/>
      <c r="F262" s="380"/>
      <c r="G262" s="380"/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</row>
    <row r="263" spans="1:20">
      <c r="A263" s="380"/>
      <c r="B263" s="380"/>
      <c r="C263" s="380"/>
      <c r="D263" s="380"/>
      <c r="E263" s="380"/>
      <c r="F263" s="380"/>
      <c r="G263" s="380"/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</row>
    <row r="264" spans="1:20">
      <c r="A264" s="380"/>
      <c r="B264" s="380"/>
      <c r="C264" s="380"/>
      <c r="D264" s="380"/>
      <c r="E264" s="380"/>
      <c r="F264" s="380"/>
      <c r="G264" s="380"/>
      <c r="H264" s="380"/>
      <c r="I264" s="380"/>
      <c r="J264" s="380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</row>
    <row r="265" spans="1:20">
      <c r="A265" s="380"/>
      <c r="B265" s="380"/>
      <c r="C265" s="380"/>
      <c r="D265" s="380"/>
      <c r="E265" s="380"/>
      <c r="F265" s="380"/>
      <c r="G265" s="380"/>
      <c r="H265" s="380"/>
      <c r="I265" s="380"/>
      <c r="J265" s="380"/>
      <c r="K265" s="380"/>
      <c r="L265" s="380"/>
      <c r="M265" s="380"/>
      <c r="N265" s="380"/>
      <c r="O265" s="380"/>
      <c r="P265" s="380"/>
      <c r="Q265" s="380"/>
      <c r="R265" s="380"/>
      <c r="S265" s="380"/>
      <c r="T265" s="380"/>
    </row>
    <row r="266" spans="1:20">
      <c r="A266" s="380"/>
      <c r="B266" s="380"/>
      <c r="C266" s="380"/>
      <c r="D266" s="380"/>
      <c r="E266" s="380"/>
      <c r="F266" s="380"/>
      <c r="G266" s="380"/>
      <c r="H266" s="380"/>
      <c r="I266" s="380"/>
      <c r="J266" s="380"/>
      <c r="K266" s="380"/>
      <c r="L266" s="380"/>
      <c r="M266" s="380"/>
      <c r="N266" s="380"/>
      <c r="O266" s="380"/>
      <c r="P266" s="380"/>
      <c r="Q266" s="380"/>
      <c r="R266" s="380"/>
      <c r="S266" s="380"/>
      <c r="T266" s="380"/>
    </row>
    <row r="267" spans="1:20">
      <c r="A267" s="380"/>
      <c r="B267" s="380"/>
      <c r="C267" s="380"/>
      <c r="D267" s="380"/>
      <c r="E267" s="380"/>
      <c r="F267" s="380"/>
      <c r="G267" s="380"/>
      <c r="H267" s="380"/>
      <c r="I267" s="380"/>
      <c r="J267" s="380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</row>
    <row r="268" spans="1:20">
      <c r="A268" s="380"/>
      <c r="B268" s="380"/>
      <c r="C268" s="380"/>
      <c r="D268" s="380"/>
      <c r="E268" s="380"/>
      <c r="F268" s="380"/>
      <c r="G268" s="380"/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</row>
    <row r="269" spans="1:20">
      <c r="A269" s="380"/>
      <c r="B269" s="380"/>
      <c r="C269" s="380"/>
      <c r="D269" s="380"/>
      <c r="E269" s="380"/>
      <c r="F269" s="380"/>
      <c r="G269" s="380"/>
      <c r="H269" s="380"/>
      <c r="I269" s="380"/>
      <c r="J269" s="380"/>
      <c r="K269" s="380"/>
      <c r="L269" s="380"/>
      <c r="M269" s="380"/>
      <c r="N269" s="380"/>
      <c r="O269" s="380"/>
      <c r="P269" s="380"/>
      <c r="Q269" s="380"/>
      <c r="R269" s="380"/>
      <c r="S269" s="380"/>
      <c r="T269" s="380"/>
    </row>
    <row r="270" spans="1:20">
      <c r="A270" s="380"/>
      <c r="B270" s="380"/>
      <c r="C270" s="380"/>
      <c r="D270" s="380"/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</row>
    <row r="271" spans="1:20">
      <c r="A271" s="380"/>
      <c r="B271" s="380"/>
      <c r="C271" s="380"/>
      <c r="D271" s="380"/>
      <c r="E271" s="380"/>
      <c r="F271" s="380"/>
      <c r="G271" s="380"/>
      <c r="H271" s="380"/>
      <c r="I271" s="380"/>
      <c r="J271" s="380"/>
      <c r="K271" s="380"/>
      <c r="L271" s="380"/>
      <c r="M271" s="380"/>
      <c r="N271" s="380"/>
      <c r="O271" s="380"/>
      <c r="P271" s="380"/>
      <c r="Q271" s="380"/>
      <c r="R271" s="380"/>
      <c r="S271" s="380"/>
      <c r="T271" s="380"/>
    </row>
    <row r="272" spans="1:20">
      <c r="A272" s="380"/>
      <c r="B272" s="380"/>
      <c r="C272" s="380"/>
      <c r="D272" s="380"/>
      <c r="E272" s="380"/>
      <c r="F272" s="380"/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80"/>
      <c r="R272" s="380"/>
      <c r="S272" s="380"/>
      <c r="T272" s="380"/>
    </row>
    <row r="273" spans="1:20">
      <c r="A273" s="380"/>
      <c r="B273" s="380"/>
      <c r="C273" s="380"/>
      <c r="D273" s="380"/>
      <c r="E273" s="380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</row>
    <row r="274" spans="1:20">
      <c r="A274" s="380"/>
      <c r="B274" s="380"/>
      <c r="C274" s="380"/>
      <c r="D274" s="380"/>
      <c r="E274" s="380"/>
      <c r="F274" s="380"/>
      <c r="G274" s="380"/>
      <c r="H274" s="380"/>
      <c r="I274" s="380"/>
      <c r="J274" s="380"/>
      <c r="K274" s="380"/>
      <c r="L274" s="380"/>
      <c r="M274" s="380"/>
      <c r="N274" s="380"/>
      <c r="O274" s="380"/>
      <c r="P274" s="380"/>
      <c r="Q274" s="380"/>
      <c r="R274" s="380"/>
      <c r="S274" s="380"/>
      <c r="T274" s="380"/>
    </row>
    <row r="275" spans="1:20">
      <c r="A275" s="380"/>
      <c r="B275" s="380"/>
      <c r="C275" s="380"/>
      <c r="D275" s="380"/>
      <c r="E275" s="380"/>
      <c r="F275" s="380"/>
      <c r="G275" s="380"/>
      <c r="H275" s="380"/>
      <c r="I275" s="380"/>
      <c r="J275" s="380"/>
      <c r="K275" s="380"/>
      <c r="L275" s="380"/>
      <c r="M275" s="380"/>
      <c r="N275" s="380"/>
      <c r="O275" s="380"/>
      <c r="P275" s="380"/>
      <c r="Q275" s="380"/>
      <c r="R275" s="380"/>
      <c r="S275" s="380"/>
      <c r="T275" s="380"/>
    </row>
    <row r="276" spans="1:20">
      <c r="A276" s="380"/>
      <c r="B276" s="380"/>
      <c r="C276" s="380"/>
      <c r="D276" s="380"/>
      <c r="E276" s="380"/>
      <c r="F276" s="380"/>
      <c r="G276" s="380"/>
      <c r="H276" s="380"/>
      <c r="I276" s="380"/>
      <c r="J276" s="380"/>
      <c r="K276" s="380"/>
      <c r="L276" s="380"/>
      <c r="M276" s="380"/>
      <c r="N276" s="380"/>
      <c r="O276" s="380"/>
      <c r="P276" s="380"/>
      <c r="Q276" s="380"/>
      <c r="R276" s="380"/>
      <c r="S276" s="380"/>
      <c r="T276" s="380"/>
    </row>
    <row r="277" spans="1:20">
      <c r="A277" s="380"/>
      <c r="B277" s="380"/>
      <c r="C277" s="380"/>
      <c r="D277" s="380"/>
      <c r="E277" s="380"/>
      <c r="F277" s="380"/>
      <c r="G277" s="380"/>
      <c r="H277" s="380"/>
      <c r="I277" s="380"/>
      <c r="J277" s="380"/>
      <c r="K277" s="380"/>
      <c r="L277" s="380"/>
      <c r="M277" s="380"/>
      <c r="N277" s="380"/>
      <c r="O277" s="380"/>
      <c r="P277" s="380"/>
      <c r="Q277" s="380"/>
      <c r="R277" s="380"/>
      <c r="S277" s="380"/>
      <c r="T277" s="380"/>
    </row>
    <row r="278" spans="1:20">
      <c r="A278" s="380"/>
      <c r="B278" s="380"/>
      <c r="C278" s="380"/>
      <c r="D278" s="380"/>
      <c r="E278" s="380"/>
      <c r="F278" s="380"/>
      <c r="G278" s="380"/>
      <c r="H278" s="380"/>
      <c r="I278" s="380"/>
      <c r="J278" s="380"/>
      <c r="K278" s="380"/>
      <c r="L278" s="380"/>
      <c r="M278" s="380"/>
      <c r="N278" s="380"/>
      <c r="O278" s="380"/>
      <c r="P278" s="380"/>
      <c r="Q278" s="380"/>
      <c r="R278" s="380"/>
      <c r="S278" s="380"/>
      <c r="T278" s="380"/>
    </row>
    <row r="279" spans="1:20">
      <c r="A279" s="380"/>
      <c r="B279" s="380"/>
      <c r="C279" s="380"/>
      <c r="D279" s="380"/>
      <c r="E279" s="380"/>
      <c r="F279" s="380"/>
      <c r="G279" s="380"/>
      <c r="H279" s="380"/>
      <c r="I279" s="380"/>
      <c r="J279" s="380"/>
      <c r="K279" s="380"/>
      <c r="L279" s="380"/>
      <c r="M279" s="380"/>
      <c r="N279" s="380"/>
      <c r="O279" s="380"/>
      <c r="P279" s="380"/>
      <c r="Q279" s="380"/>
      <c r="R279" s="380"/>
      <c r="S279" s="380"/>
      <c r="T279" s="380"/>
    </row>
    <row r="280" spans="1:20">
      <c r="A280" s="380"/>
      <c r="B280" s="380"/>
      <c r="C280" s="380"/>
      <c r="D280" s="380"/>
      <c r="E280" s="380"/>
      <c r="F280" s="380"/>
      <c r="G280" s="380"/>
      <c r="H280" s="380"/>
      <c r="I280" s="380"/>
      <c r="J280" s="380"/>
      <c r="K280" s="380"/>
      <c r="L280" s="380"/>
      <c r="M280" s="380"/>
      <c r="N280" s="380"/>
      <c r="O280" s="380"/>
      <c r="P280" s="380"/>
      <c r="Q280" s="380"/>
      <c r="R280" s="380"/>
      <c r="S280" s="380"/>
      <c r="T280" s="380"/>
    </row>
    <row r="281" spans="1:20">
      <c r="A281" s="380"/>
      <c r="B281" s="380"/>
      <c r="C281" s="380"/>
      <c r="D281" s="380"/>
      <c r="E281" s="380"/>
      <c r="F281" s="380"/>
      <c r="G281" s="380"/>
      <c r="H281" s="380"/>
      <c r="I281" s="380"/>
      <c r="J281" s="380"/>
      <c r="K281" s="380"/>
      <c r="L281" s="380"/>
      <c r="M281" s="380"/>
      <c r="N281" s="380"/>
      <c r="O281" s="380"/>
      <c r="P281" s="380"/>
      <c r="Q281" s="380"/>
      <c r="R281" s="380"/>
      <c r="S281" s="380"/>
      <c r="T281" s="380"/>
    </row>
    <row r="282" spans="1:20">
      <c r="A282" s="380"/>
      <c r="B282" s="380"/>
      <c r="C282" s="380"/>
      <c r="D282" s="380"/>
      <c r="E282" s="380"/>
      <c r="F282" s="380"/>
      <c r="G282" s="380"/>
      <c r="H282" s="380"/>
      <c r="I282" s="380"/>
      <c r="J282" s="380"/>
      <c r="K282" s="380"/>
      <c r="L282" s="380"/>
      <c r="M282" s="380"/>
      <c r="N282" s="380"/>
      <c r="O282" s="380"/>
      <c r="P282" s="380"/>
      <c r="Q282" s="380"/>
      <c r="R282" s="380"/>
      <c r="S282" s="380"/>
      <c r="T282" s="380"/>
    </row>
    <row r="283" spans="1:20">
      <c r="A283" s="380"/>
      <c r="B283" s="380"/>
      <c r="C283" s="380"/>
      <c r="D283" s="380"/>
      <c r="E283" s="380"/>
      <c r="F283" s="380"/>
      <c r="G283" s="380"/>
      <c r="H283" s="380"/>
      <c r="I283" s="380"/>
      <c r="J283" s="380"/>
      <c r="K283" s="380"/>
      <c r="L283" s="380"/>
      <c r="M283" s="380"/>
      <c r="N283" s="380"/>
      <c r="O283" s="380"/>
      <c r="P283" s="380"/>
      <c r="Q283" s="380"/>
      <c r="R283" s="380"/>
      <c r="S283" s="380"/>
      <c r="T283" s="380"/>
    </row>
    <row r="284" spans="1:20">
      <c r="A284" s="380"/>
      <c r="B284" s="380"/>
      <c r="C284" s="380"/>
      <c r="D284" s="380"/>
      <c r="E284" s="380"/>
      <c r="F284" s="380"/>
      <c r="G284" s="380"/>
      <c r="H284" s="380"/>
      <c r="I284" s="380"/>
      <c r="J284" s="380"/>
      <c r="K284" s="380"/>
      <c r="L284" s="380"/>
      <c r="M284" s="380"/>
      <c r="N284" s="380"/>
      <c r="O284" s="380"/>
      <c r="P284" s="380"/>
      <c r="Q284" s="380"/>
      <c r="R284" s="380"/>
      <c r="S284" s="380"/>
      <c r="T284" s="380"/>
    </row>
    <row r="285" spans="1:20">
      <c r="A285" s="380"/>
      <c r="B285" s="380"/>
      <c r="C285" s="380"/>
      <c r="D285" s="380"/>
      <c r="E285" s="380"/>
      <c r="F285" s="380"/>
      <c r="G285" s="380"/>
      <c r="H285" s="380"/>
      <c r="I285" s="380"/>
      <c r="J285" s="380"/>
      <c r="K285" s="380"/>
      <c r="L285" s="380"/>
      <c r="M285" s="380"/>
      <c r="N285" s="380"/>
      <c r="O285" s="380"/>
      <c r="P285" s="380"/>
      <c r="Q285" s="380"/>
      <c r="R285" s="380"/>
      <c r="S285" s="380"/>
      <c r="T285" s="380"/>
    </row>
    <row r="286" spans="1:20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  <c r="L286" s="380"/>
      <c r="M286" s="380"/>
      <c r="N286" s="380"/>
      <c r="O286" s="380"/>
      <c r="P286" s="380"/>
      <c r="Q286" s="380"/>
      <c r="R286" s="380"/>
      <c r="S286" s="380"/>
      <c r="T286" s="380"/>
    </row>
    <row r="287" spans="1:20">
      <c r="A287" s="380"/>
      <c r="B287" s="380"/>
      <c r="C287" s="380"/>
      <c r="D287" s="380"/>
      <c r="E287" s="380"/>
      <c r="F287" s="380"/>
      <c r="G287" s="380"/>
      <c r="H287" s="380"/>
      <c r="I287" s="380"/>
      <c r="J287" s="380"/>
      <c r="K287" s="380"/>
      <c r="L287" s="380"/>
      <c r="M287" s="380"/>
      <c r="N287" s="380"/>
      <c r="O287" s="380"/>
      <c r="P287" s="380"/>
      <c r="Q287" s="380"/>
      <c r="R287" s="380"/>
      <c r="S287" s="380"/>
      <c r="T287" s="380"/>
    </row>
    <row r="288" spans="1:20">
      <c r="A288" s="380"/>
      <c r="B288" s="380"/>
      <c r="C288" s="380"/>
      <c r="D288" s="380"/>
      <c r="E288" s="380"/>
      <c r="F288" s="380"/>
      <c r="G288" s="380"/>
      <c r="H288" s="380"/>
      <c r="I288" s="380"/>
      <c r="J288" s="380"/>
      <c r="K288" s="380"/>
      <c r="L288" s="380"/>
      <c r="M288" s="380"/>
      <c r="N288" s="380"/>
      <c r="O288" s="380"/>
      <c r="P288" s="380"/>
      <c r="Q288" s="380"/>
      <c r="R288" s="380"/>
      <c r="S288" s="380"/>
      <c r="T288" s="380"/>
    </row>
    <row r="289" spans="1:20">
      <c r="A289" s="380"/>
      <c r="B289" s="380"/>
      <c r="C289" s="380"/>
      <c r="D289" s="380"/>
      <c r="E289" s="380"/>
      <c r="F289" s="380"/>
      <c r="G289" s="380"/>
      <c r="H289" s="380"/>
      <c r="I289" s="380"/>
      <c r="J289" s="380"/>
      <c r="K289" s="380"/>
      <c r="L289" s="380"/>
      <c r="M289" s="380"/>
      <c r="N289" s="380"/>
      <c r="O289" s="380"/>
      <c r="P289" s="380"/>
      <c r="Q289" s="380"/>
      <c r="R289" s="380"/>
      <c r="S289" s="380"/>
      <c r="T289" s="380"/>
    </row>
    <row r="290" spans="1:20">
      <c r="A290" s="380"/>
      <c r="B290" s="380"/>
      <c r="C290" s="380"/>
      <c r="D290" s="380"/>
      <c r="E290" s="380"/>
      <c r="F290" s="380"/>
      <c r="G290" s="380"/>
      <c r="H290" s="380"/>
      <c r="I290" s="380"/>
      <c r="J290" s="380"/>
      <c r="K290" s="380"/>
      <c r="L290" s="380"/>
      <c r="M290" s="380"/>
      <c r="N290" s="380"/>
      <c r="O290" s="380"/>
      <c r="P290" s="380"/>
      <c r="Q290" s="380"/>
      <c r="R290" s="380"/>
      <c r="S290" s="380"/>
      <c r="T290" s="380"/>
    </row>
    <row r="291" spans="1:20">
      <c r="A291" s="380"/>
      <c r="B291" s="380"/>
      <c r="C291" s="380"/>
      <c r="D291" s="380"/>
      <c r="E291" s="380"/>
      <c r="F291" s="380"/>
      <c r="G291" s="380"/>
      <c r="H291" s="380"/>
      <c r="I291" s="380"/>
      <c r="J291" s="380"/>
      <c r="K291" s="380"/>
      <c r="L291" s="380"/>
      <c r="M291" s="380"/>
      <c r="N291" s="380"/>
      <c r="O291" s="380"/>
      <c r="P291" s="380"/>
      <c r="Q291" s="380"/>
      <c r="R291" s="380"/>
      <c r="S291" s="380"/>
      <c r="T291" s="380"/>
    </row>
    <row r="292" spans="1:20">
      <c r="A292" s="380"/>
      <c r="B292" s="380"/>
      <c r="C292" s="380"/>
      <c r="D292" s="380"/>
      <c r="E292" s="380"/>
      <c r="F292" s="380"/>
      <c r="G292" s="380"/>
      <c r="H292" s="380"/>
      <c r="I292" s="380"/>
      <c r="J292" s="380"/>
      <c r="K292" s="380"/>
      <c r="L292" s="380"/>
      <c r="M292" s="380"/>
      <c r="N292" s="380"/>
      <c r="O292" s="380"/>
      <c r="P292" s="380"/>
      <c r="Q292" s="380"/>
      <c r="R292" s="380"/>
      <c r="S292" s="380"/>
      <c r="T292" s="380"/>
    </row>
    <row r="293" spans="1:20">
      <c r="A293" s="380"/>
      <c r="B293" s="380"/>
      <c r="C293" s="380"/>
      <c r="D293" s="380"/>
      <c r="E293" s="380"/>
      <c r="F293" s="380"/>
      <c r="G293" s="380"/>
      <c r="H293" s="380"/>
      <c r="I293" s="380"/>
      <c r="J293" s="380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</row>
    <row r="294" spans="1:20">
      <c r="A294" s="380"/>
      <c r="B294" s="380"/>
      <c r="C294" s="380"/>
      <c r="D294" s="380"/>
      <c r="E294" s="380"/>
      <c r="F294" s="380"/>
      <c r="G294" s="380"/>
      <c r="H294" s="380"/>
      <c r="I294" s="380"/>
      <c r="J294" s="380"/>
      <c r="K294" s="380"/>
      <c r="L294" s="380"/>
      <c r="M294" s="380"/>
      <c r="N294" s="380"/>
      <c r="O294" s="380"/>
      <c r="P294" s="380"/>
      <c r="Q294" s="380"/>
      <c r="R294" s="380"/>
      <c r="S294" s="380"/>
      <c r="T294" s="380"/>
    </row>
    <row r="295" spans="1:20">
      <c r="A295" s="380"/>
      <c r="B295" s="380"/>
      <c r="C295" s="380"/>
      <c r="D295" s="380"/>
      <c r="E295" s="380"/>
      <c r="F295" s="380"/>
      <c r="G295" s="380"/>
      <c r="H295" s="380"/>
      <c r="I295" s="380"/>
      <c r="J295" s="380"/>
      <c r="K295" s="380"/>
      <c r="L295" s="380"/>
      <c r="M295" s="380"/>
      <c r="N295" s="380"/>
      <c r="O295" s="380"/>
      <c r="P295" s="380"/>
      <c r="Q295" s="380"/>
      <c r="R295" s="380"/>
      <c r="S295" s="380"/>
      <c r="T295" s="380"/>
    </row>
    <row r="296" spans="1:20">
      <c r="A296" s="380"/>
      <c r="B296" s="380"/>
      <c r="C296" s="380"/>
      <c r="D296" s="380"/>
      <c r="E296" s="380"/>
      <c r="F296" s="380"/>
      <c r="G296" s="380"/>
      <c r="H296" s="380"/>
      <c r="I296" s="380"/>
      <c r="J296" s="380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</row>
    <row r="297" spans="1:20">
      <c r="A297" s="380"/>
      <c r="B297" s="380"/>
      <c r="C297" s="380"/>
      <c r="D297" s="380"/>
      <c r="E297" s="380"/>
      <c r="F297" s="380"/>
      <c r="G297" s="380"/>
      <c r="H297" s="380"/>
      <c r="I297" s="380"/>
      <c r="J297" s="380"/>
      <c r="K297" s="380"/>
      <c r="L297" s="380"/>
      <c r="M297" s="380"/>
      <c r="N297" s="380"/>
      <c r="O297" s="380"/>
      <c r="P297" s="380"/>
      <c r="Q297" s="380"/>
      <c r="R297" s="380"/>
      <c r="S297" s="380"/>
      <c r="T297" s="380"/>
    </row>
    <row r="298" spans="1:20">
      <c r="A298" s="380"/>
      <c r="B298" s="380"/>
      <c r="C298" s="380"/>
      <c r="D298" s="380"/>
      <c r="E298" s="380"/>
      <c r="F298" s="380"/>
      <c r="G298" s="380"/>
      <c r="H298" s="380"/>
      <c r="I298" s="380"/>
      <c r="J298" s="380"/>
      <c r="K298" s="380"/>
      <c r="L298" s="380"/>
      <c r="M298" s="380"/>
      <c r="N298" s="380"/>
      <c r="O298" s="380"/>
      <c r="P298" s="380"/>
      <c r="Q298" s="380"/>
      <c r="R298" s="380"/>
      <c r="S298" s="380"/>
      <c r="T298" s="380"/>
    </row>
    <row r="299" spans="1:20">
      <c r="A299" s="380"/>
      <c r="B299" s="380"/>
      <c r="C299" s="380"/>
      <c r="D299" s="380"/>
      <c r="E299" s="380"/>
      <c r="F299" s="380"/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0"/>
      <c r="R299" s="380"/>
      <c r="S299" s="380"/>
      <c r="T299" s="380"/>
    </row>
    <row r="300" spans="1:20">
      <c r="A300" s="380"/>
      <c r="B300" s="380"/>
      <c r="C300" s="380"/>
      <c r="D300" s="380"/>
      <c r="E300" s="380"/>
      <c r="F300" s="380"/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</row>
    <row r="301" spans="1:20">
      <c r="A301" s="380"/>
      <c r="B301" s="380"/>
      <c r="C301" s="380"/>
      <c r="D301" s="380"/>
      <c r="E301" s="380"/>
      <c r="F301" s="380"/>
      <c r="G301" s="380"/>
      <c r="H301" s="380"/>
      <c r="I301" s="380"/>
      <c r="J301" s="380"/>
      <c r="K301" s="380"/>
      <c r="L301" s="380"/>
      <c r="M301" s="380"/>
      <c r="N301" s="380"/>
      <c r="O301" s="380"/>
      <c r="P301" s="380"/>
      <c r="Q301" s="380"/>
      <c r="R301" s="380"/>
      <c r="S301" s="380"/>
      <c r="T301" s="380"/>
    </row>
    <row r="302" spans="1:20">
      <c r="A302" s="380"/>
      <c r="B302" s="380"/>
      <c r="C302" s="380"/>
      <c r="D302" s="380"/>
      <c r="E302" s="380"/>
      <c r="F302" s="380"/>
      <c r="G302" s="380"/>
      <c r="H302" s="380"/>
      <c r="I302" s="380"/>
      <c r="J302" s="380"/>
      <c r="K302" s="380"/>
      <c r="L302" s="380"/>
      <c r="M302" s="380"/>
      <c r="N302" s="380"/>
      <c r="O302" s="380"/>
      <c r="P302" s="380"/>
      <c r="Q302" s="380"/>
      <c r="R302" s="380"/>
      <c r="S302" s="380"/>
      <c r="T302" s="380"/>
    </row>
    <row r="303" spans="1:20">
      <c r="A303" s="380"/>
      <c r="B303" s="380"/>
      <c r="C303" s="380"/>
      <c r="D303" s="380"/>
      <c r="E303" s="380"/>
      <c r="F303" s="380"/>
      <c r="G303" s="380"/>
      <c r="H303" s="380"/>
      <c r="I303" s="380"/>
      <c r="J303" s="380"/>
      <c r="K303" s="380"/>
      <c r="L303" s="380"/>
      <c r="M303" s="380"/>
      <c r="N303" s="380"/>
      <c r="O303" s="380"/>
      <c r="P303" s="380"/>
      <c r="Q303" s="380"/>
      <c r="R303" s="380"/>
      <c r="S303" s="380"/>
      <c r="T303" s="380"/>
    </row>
    <row r="304" spans="1:20">
      <c r="A304" s="380"/>
      <c r="B304" s="380"/>
      <c r="C304" s="380"/>
      <c r="D304" s="380"/>
      <c r="E304" s="380"/>
      <c r="F304" s="380"/>
      <c r="G304" s="380"/>
      <c r="H304" s="380"/>
      <c r="I304" s="380"/>
      <c r="J304" s="380"/>
      <c r="K304" s="380"/>
      <c r="L304" s="380"/>
      <c r="M304" s="380"/>
      <c r="N304" s="380"/>
      <c r="O304" s="380"/>
      <c r="P304" s="380"/>
      <c r="Q304" s="380"/>
      <c r="R304" s="380"/>
      <c r="S304" s="380"/>
      <c r="T304" s="380"/>
    </row>
    <row r="305" spans="1:20">
      <c r="A305" s="380"/>
      <c r="B305" s="380"/>
      <c r="C305" s="380"/>
      <c r="D305" s="380"/>
      <c r="E305" s="380"/>
      <c r="F305" s="380"/>
      <c r="G305" s="380"/>
      <c r="H305" s="380"/>
      <c r="I305" s="380"/>
      <c r="J305" s="380"/>
      <c r="K305" s="380"/>
      <c r="L305" s="380"/>
      <c r="M305" s="380"/>
      <c r="N305" s="380"/>
      <c r="O305" s="380"/>
      <c r="P305" s="380"/>
      <c r="Q305" s="380"/>
      <c r="R305" s="380"/>
      <c r="S305" s="380"/>
      <c r="T305" s="380"/>
    </row>
    <row r="306" spans="1:20">
      <c r="A306" s="380"/>
      <c r="B306" s="380"/>
      <c r="C306" s="380"/>
      <c r="D306" s="380"/>
      <c r="E306" s="380"/>
      <c r="F306" s="380"/>
      <c r="G306" s="380"/>
      <c r="H306" s="380"/>
      <c r="I306" s="380"/>
      <c r="J306" s="380"/>
      <c r="K306" s="380"/>
      <c r="L306" s="380"/>
      <c r="M306" s="380"/>
      <c r="N306" s="380"/>
      <c r="O306" s="380"/>
      <c r="P306" s="380"/>
      <c r="Q306" s="380"/>
      <c r="R306" s="380"/>
      <c r="S306" s="380"/>
      <c r="T306" s="380"/>
    </row>
    <row r="307" spans="1:20">
      <c r="A307" s="380"/>
      <c r="B307" s="380"/>
      <c r="C307" s="380"/>
      <c r="D307" s="380"/>
      <c r="E307" s="380"/>
      <c r="F307" s="380"/>
      <c r="G307" s="380"/>
      <c r="H307" s="380"/>
      <c r="I307" s="380"/>
      <c r="J307" s="380"/>
      <c r="K307" s="380"/>
      <c r="L307" s="380"/>
      <c r="M307" s="380"/>
      <c r="N307" s="380"/>
      <c r="O307" s="380"/>
      <c r="P307" s="380"/>
      <c r="Q307" s="380"/>
      <c r="R307" s="380"/>
      <c r="S307" s="380"/>
      <c r="T307" s="380"/>
    </row>
    <row r="308" spans="1:20">
      <c r="A308" s="380"/>
      <c r="B308" s="380"/>
      <c r="C308" s="380"/>
      <c r="D308" s="380"/>
      <c r="E308" s="380"/>
      <c r="F308" s="380"/>
      <c r="G308" s="380"/>
      <c r="H308" s="380"/>
      <c r="I308" s="380"/>
      <c r="J308" s="380"/>
      <c r="K308" s="380"/>
      <c r="L308" s="380"/>
      <c r="M308" s="380"/>
      <c r="N308" s="380"/>
      <c r="O308" s="380"/>
      <c r="P308" s="380"/>
      <c r="Q308" s="380"/>
      <c r="R308" s="380"/>
      <c r="S308" s="380"/>
      <c r="T308" s="380"/>
    </row>
    <row r="309" spans="1:20">
      <c r="A309" s="380"/>
      <c r="B309" s="380"/>
      <c r="C309" s="380"/>
      <c r="D309" s="380"/>
      <c r="E309" s="380"/>
      <c r="F309" s="380"/>
      <c r="G309" s="380"/>
      <c r="H309" s="380"/>
      <c r="I309" s="380"/>
      <c r="J309" s="380"/>
      <c r="K309" s="380"/>
      <c r="L309" s="380"/>
      <c r="M309" s="380"/>
      <c r="N309" s="380"/>
      <c r="O309" s="380"/>
      <c r="P309" s="380"/>
      <c r="Q309" s="380"/>
      <c r="R309" s="380"/>
      <c r="S309" s="380"/>
      <c r="T309" s="380"/>
    </row>
    <row r="310" spans="1:20">
      <c r="A310" s="380"/>
      <c r="B310" s="380"/>
      <c r="C310" s="380"/>
      <c r="D310" s="380"/>
      <c r="E310" s="380"/>
      <c r="F310" s="380"/>
      <c r="G310" s="380"/>
      <c r="H310" s="380"/>
      <c r="I310" s="380"/>
      <c r="J310" s="380"/>
      <c r="K310" s="380"/>
      <c r="L310" s="380"/>
      <c r="M310" s="380"/>
      <c r="N310" s="380"/>
      <c r="O310" s="380"/>
      <c r="P310" s="380"/>
      <c r="Q310" s="380"/>
      <c r="R310" s="380"/>
      <c r="S310" s="380"/>
      <c r="T310" s="380"/>
    </row>
    <row r="311" spans="1:20">
      <c r="A311" s="380"/>
      <c r="B311" s="380"/>
      <c r="C311" s="380"/>
      <c r="D311" s="380"/>
      <c r="E311" s="380"/>
      <c r="F311" s="380"/>
      <c r="G311" s="380"/>
      <c r="H311" s="380"/>
      <c r="I311" s="380"/>
      <c r="J311" s="380"/>
      <c r="K311" s="380"/>
      <c r="L311" s="380"/>
      <c r="M311" s="380"/>
      <c r="N311" s="380"/>
      <c r="O311" s="380"/>
      <c r="P311" s="380"/>
      <c r="Q311" s="380"/>
      <c r="R311" s="380"/>
      <c r="S311" s="380"/>
      <c r="T311" s="380"/>
    </row>
    <row r="312" spans="1:20">
      <c r="A312" s="380"/>
      <c r="B312" s="380"/>
      <c r="C312" s="380"/>
      <c r="D312" s="380"/>
      <c r="E312" s="380"/>
      <c r="F312" s="380"/>
      <c r="G312" s="380"/>
      <c r="H312" s="380"/>
      <c r="I312" s="380"/>
      <c r="J312" s="380"/>
      <c r="K312" s="380"/>
      <c r="L312" s="380"/>
      <c r="M312" s="380"/>
      <c r="N312" s="380"/>
      <c r="O312" s="380"/>
      <c r="P312" s="380"/>
      <c r="Q312" s="380"/>
      <c r="R312" s="380"/>
      <c r="S312" s="380"/>
      <c r="T312" s="380"/>
    </row>
    <row r="313" spans="1:20">
      <c r="A313" s="380"/>
      <c r="B313" s="380"/>
      <c r="C313" s="380"/>
      <c r="D313" s="380"/>
      <c r="E313" s="380"/>
      <c r="F313" s="380"/>
      <c r="G313" s="380"/>
      <c r="H313" s="380"/>
      <c r="I313" s="380"/>
      <c r="J313" s="380"/>
      <c r="K313" s="380"/>
      <c r="L313" s="380"/>
      <c r="M313" s="380"/>
      <c r="N313" s="380"/>
      <c r="O313" s="380"/>
      <c r="P313" s="380"/>
      <c r="Q313" s="380"/>
      <c r="R313" s="380"/>
      <c r="S313" s="380"/>
      <c r="T313" s="380"/>
    </row>
    <row r="314" spans="1:20">
      <c r="A314" s="380"/>
      <c r="B314" s="380"/>
      <c r="C314" s="380"/>
      <c r="D314" s="380"/>
      <c r="E314" s="380"/>
      <c r="F314" s="380"/>
      <c r="G314" s="380"/>
      <c r="H314" s="380"/>
      <c r="I314" s="380"/>
      <c r="J314" s="380"/>
      <c r="K314" s="380"/>
      <c r="L314" s="380"/>
      <c r="M314" s="380"/>
      <c r="N314" s="380"/>
      <c r="O314" s="380"/>
      <c r="P314" s="380"/>
      <c r="Q314" s="380"/>
      <c r="R314" s="380"/>
      <c r="S314" s="380"/>
      <c r="T314" s="380"/>
    </row>
    <row r="315" spans="1:20">
      <c r="A315" s="380"/>
      <c r="B315" s="380"/>
      <c r="C315" s="380"/>
      <c r="D315" s="380"/>
      <c r="E315" s="380"/>
      <c r="F315" s="380"/>
      <c r="G315" s="380"/>
      <c r="H315" s="380"/>
      <c r="I315" s="380"/>
      <c r="J315" s="380"/>
      <c r="K315" s="380"/>
      <c r="L315" s="380"/>
      <c r="M315" s="380"/>
      <c r="N315" s="380"/>
      <c r="O315" s="380"/>
      <c r="P315" s="380"/>
      <c r="Q315" s="380"/>
      <c r="R315" s="380"/>
      <c r="S315" s="380"/>
      <c r="T315" s="380"/>
    </row>
    <row r="316" spans="1:20">
      <c r="A316" s="380"/>
      <c r="B316" s="380"/>
      <c r="C316" s="380"/>
      <c r="D316" s="380"/>
      <c r="E316" s="380"/>
      <c r="F316" s="380"/>
      <c r="G316" s="380"/>
      <c r="H316" s="380"/>
      <c r="I316" s="380"/>
      <c r="J316" s="380"/>
      <c r="K316" s="380"/>
      <c r="L316" s="380"/>
      <c r="M316" s="380"/>
      <c r="N316" s="380"/>
      <c r="O316" s="380"/>
      <c r="P316" s="380"/>
      <c r="Q316" s="380"/>
      <c r="R316" s="380"/>
      <c r="S316" s="380"/>
      <c r="T316" s="380"/>
    </row>
    <row r="317" spans="1:20">
      <c r="A317" s="380"/>
      <c r="B317" s="380"/>
      <c r="C317" s="380"/>
      <c r="D317" s="380"/>
      <c r="E317" s="380"/>
      <c r="F317" s="380"/>
      <c r="G317" s="380"/>
      <c r="H317" s="380"/>
      <c r="I317" s="380"/>
      <c r="J317" s="380"/>
      <c r="K317" s="380"/>
      <c r="L317" s="380"/>
      <c r="M317" s="380"/>
      <c r="N317" s="380"/>
      <c r="O317" s="380"/>
      <c r="P317" s="380"/>
      <c r="Q317" s="380"/>
      <c r="R317" s="380"/>
      <c r="S317" s="380"/>
      <c r="T317" s="380"/>
    </row>
    <row r="318" spans="1:20">
      <c r="A318" s="380"/>
      <c r="B318" s="380"/>
      <c r="C318" s="380"/>
      <c r="D318" s="380"/>
      <c r="E318" s="380"/>
      <c r="F318" s="380"/>
      <c r="G318" s="380"/>
      <c r="H318" s="380"/>
      <c r="I318" s="380"/>
      <c r="J318" s="380"/>
      <c r="K318" s="380"/>
      <c r="L318" s="380"/>
      <c r="M318" s="380"/>
      <c r="N318" s="380"/>
      <c r="O318" s="380"/>
      <c r="P318" s="380"/>
      <c r="Q318" s="380"/>
      <c r="R318" s="380"/>
      <c r="S318" s="380"/>
      <c r="T318" s="380"/>
    </row>
    <row r="319" spans="1:20">
      <c r="A319" s="380"/>
      <c r="B319" s="380"/>
      <c r="C319" s="380"/>
      <c r="D319" s="380"/>
      <c r="E319" s="380"/>
      <c r="F319" s="380"/>
      <c r="G319" s="380"/>
      <c r="H319" s="380"/>
      <c r="I319" s="380"/>
      <c r="J319" s="380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</row>
    <row r="320" spans="1:20">
      <c r="A320" s="380"/>
      <c r="B320" s="380"/>
      <c r="C320" s="380"/>
      <c r="D320" s="380"/>
      <c r="E320" s="380"/>
      <c r="F320" s="380"/>
      <c r="G320" s="380"/>
      <c r="H320" s="380"/>
      <c r="I320" s="380"/>
      <c r="J320" s="380"/>
      <c r="K320" s="380"/>
      <c r="L320" s="380"/>
      <c r="M320" s="380"/>
      <c r="N320" s="380"/>
      <c r="O320" s="380"/>
      <c r="P320" s="380"/>
      <c r="Q320" s="380"/>
      <c r="R320" s="380"/>
      <c r="S320" s="380"/>
      <c r="T320" s="380"/>
    </row>
    <row r="321" spans="1:20">
      <c r="A321" s="380"/>
      <c r="B321" s="380"/>
      <c r="C321" s="380"/>
      <c r="D321" s="380"/>
      <c r="E321" s="380"/>
      <c r="F321" s="380"/>
      <c r="G321" s="380"/>
      <c r="H321" s="380"/>
      <c r="I321" s="380"/>
      <c r="J321" s="380"/>
      <c r="K321" s="380"/>
      <c r="L321" s="380"/>
      <c r="M321" s="380"/>
      <c r="N321" s="380"/>
      <c r="O321" s="380"/>
      <c r="P321" s="380"/>
      <c r="Q321" s="380"/>
      <c r="R321" s="380"/>
      <c r="S321" s="380"/>
      <c r="T321" s="380"/>
    </row>
    <row r="322" spans="1:20">
      <c r="A322" s="380"/>
      <c r="B322" s="380"/>
      <c r="C322" s="380"/>
      <c r="D322" s="380"/>
      <c r="E322" s="380"/>
      <c r="F322" s="380"/>
      <c r="G322" s="380"/>
      <c r="H322" s="380"/>
      <c r="I322" s="380"/>
      <c r="J322" s="380"/>
      <c r="K322" s="380"/>
      <c r="L322" s="380"/>
      <c r="M322" s="380"/>
      <c r="N322" s="380"/>
      <c r="O322" s="380"/>
      <c r="P322" s="380"/>
      <c r="Q322" s="380"/>
      <c r="R322" s="380"/>
      <c r="S322" s="380"/>
      <c r="T322" s="380"/>
    </row>
    <row r="323" spans="1:20">
      <c r="A323" s="380"/>
      <c r="B323" s="380"/>
      <c r="C323" s="380"/>
      <c r="D323" s="380"/>
      <c r="E323" s="380"/>
      <c r="F323" s="380"/>
      <c r="G323" s="380"/>
      <c r="H323" s="380"/>
      <c r="I323" s="380"/>
      <c r="J323" s="380"/>
      <c r="K323" s="380"/>
      <c r="L323" s="380"/>
      <c r="M323" s="380"/>
      <c r="N323" s="380"/>
      <c r="O323" s="380"/>
      <c r="P323" s="380"/>
      <c r="Q323" s="380"/>
      <c r="R323" s="380"/>
      <c r="S323" s="380"/>
      <c r="T323" s="380"/>
    </row>
    <row r="324" spans="1:20">
      <c r="A324" s="380"/>
      <c r="B324" s="380"/>
      <c r="C324" s="380"/>
      <c r="D324" s="380"/>
      <c r="E324" s="380"/>
      <c r="F324" s="380"/>
      <c r="G324" s="380"/>
      <c r="H324" s="380"/>
      <c r="I324" s="380"/>
      <c r="J324" s="380"/>
      <c r="K324" s="380"/>
      <c r="L324" s="380"/>
      <c r="M324" s="380"/>
      <c r="N324" s="380"/>
      <c r="O324" s="380"/>
      <c r="P324" s="380"/>
      <c r="Q324" s="380"/>
      <c r="R324" s="380"/>
      <c r="S324" s="380"/>
      <c r="T324" s="380"/>
    </row>
    <row r="325" spans="1:20">
      <c r="A325" s="380"/>
      <c r="B325" s="380"/>
      <c r="C325" s="380"/>
      <c r="D325" s="380"/>
      <c r="E325" s="380"/>
      <c r="F325" s="380"/>
      <c r="G325" s="380"/>
      <c r="H325" s="380"/>
      <c r="I325" s="380"/>
      <c r="J325" s="380"/>
      <c r="K325" s="380"/>
      <c r="L325" s="380"/>
      <c r="M325" s="380"/>
      <c r="N325" s="380"/>
      <c r="O325" s="380"/>
      <c r="P325" s="380"/>
      <c r="Q325" s="380"/>
      <c r="R325" s="380"/>
      <c r="S325" s="380"/>
      <c r="T325" s="380"/>
    </row>
    <row r="326" spans="1:20">
      <c r="A326" s="380"/>
      <c r="B326" s="380"/>
      <c r="C326" s="380"/>
      <c r="D326" s="380"/>
      <c r="E326" s="380"/>
      <c r="F326" s="380"/>
      <c r="G326" s="380"/>
      <c r="H326" s="380"/>
      <c r="I326" s="380"/>
      <c r="J326" s="380"/>
      <c r="K326" s="380"/>
      <c r="L326" s="380"/>
      <c r="M326" s="380"/>
      <c r="N326" s="380"/>
      <c r="O326" s="380"/>
      <c r="P326" s="380"/>
      <c r="Q326" s="380"/>
      <c r="R326" s="380"/>
      <c r="S326" s="380"/>
      <c r="T326" s="380"/>
    </row>
    <row r="327" spans="1:20">
      <c r="A327" s="380"/>
      <c r="B327" s="380"/>
      <c r="C327" s="380"/>
      <c r="D327" s="380"/>
      <c r="E327" s="380"/>
      <c r="F327" s="380"/>
      <c r="G327" s="380"/>
      <c r="H327" s="380"/>
      <c r="I327" s="380"/>
      <c r="J327" s="380"/>
      <c r="K327" s="380"/>
      <c r="L327" s="380"/>
      <c r="M327" s="380"/>
      <c r="N327" s="380"/>
      <c r="O327" s="380"/>
      <c r="P327" s="380"/>
      <c r="Q327" s="380"/>
      <c r="R327" s="380"/>
      <c r="S327" s="380"/>
      <c r="T327" s="380"/>
    </row>
    <row r="328" spans="1:20">
      <c r="A328" s="380"/>
      <c r="B328" s="380"/>
      <c r="C328" s="380"/>
      <c r="D328" s="380"/>
      <c r="E328" s="380"/>
      <c r="F328" s="380"/>
      <c r="G328" s="380"/>
      <c r="H328" s="380"/>
      <c r="I328" s="380"/>
      <c r="J328" s="380"/>
      <c r="K328" s="380"/>
      <c r="L328" s="380"/>
      <c r="M328" s="380"/>
      <c r="N328" s="380"/>
      <c r="O328" s="380"/>
      <c r="P328" s="380"/>
      <c r="Q328" s="380"/>
      <c r="R328" s="380"/>
      <c r="S328" s="380"/>
      <c r="T328" s="380"/>
    </row>
    <row r="329" spans="1:20">
      <c r="A329" s="380"/>
      <c r="B329" s="380"/>
      <c r="C329" s="380"/>
      <c r="D329" s="380"/>
      <c r="E329" s="380"/>
      <c r="F329" s="380"/>
      <c r="G329" s="380"/>
      <c r="H329" s="380"/>
      <c r="I329" s="380"/>
      <c r="J329" s="380"/>
      <c r="K329" s="380"/>
      <c r="L329" s="380"/>
      <c r="M329" s="380"/>
      <c r="N329" s="380"/>
      <c r="O329" s="380"/>
      <c r="P329" s="380"/>
      <c r="Q329" s="380"/>
      <c r="R329" s="380"/>
      <c r="S329" s="380"/>
      <c r="T329" s="380"/>
    </row>
    <row r="330" spans="1:20">
      <c r="A330" s="380"/>
      <c r="B330" s="380"/>
      <c r="C330" s="380"/>
      <c r="D330" s="380"/>
      <c r="E330" s="380"/>
      <c r="F330" s="380"/>
      <c r="G330" s="380"/>
      <c r="H330" s="380"/>
      <c r="I330" s="380"/>
      <c r="J330" s="380"/>
      <c r="K330" s="380"/>
      <c r="L330" s="380"/>
      <c r="M330" s="380"/>
      <c r="N330" s="380"/>
      <c r="O330" s="380"/>
      <c r="P330" s="380"/>
      <c r="Q330" s="380"/>
      <c r="R330" s="380"/>
      <c r="S330" s="380"/>
      <c r="T330" s="380"/>
    </row>
    <row r="331" spans="1:20">
      <c r="A331" s="380"/>
      <c r="B331" s="380"/>
      <c r="C331" s="380"/>
      <c r="D331" s="380"/>
      <c r="E331" s="380"/>
      <c r="F331" s="380"/>
      <c r="G331" s="380"/>
      <c r="H331" s="380"/>
      <c r="I331" s="380"/>
      <c r="J331" s="380"/>
      <c r="K331" s="380"/>
      <c r="L331" s="380"/>
      <c r="M331" s="380"/>
      <c r="N331" s="380"/>
      <c r="O331" s="380"/>
      <c r="P331" s="380"/>
      <c r="Q331" s="380"/>
      <c r="R331" s="380"/>
      <c r="S331" s="380"/>
      <c r="T331" s="380"/>
    </row>
    <row r="332" spans="1:20">
      <c r="A332" s="380"/>
      <c r="B332" s="380"/>
      <c r="C332" s="380"/>
      <c r="D332" s="380"/>
      <c r="E332" s="380"/>
      <c r="F332" s="380"/>
      <c r="G332" s="380"/>
      <c r="H332" s="380"/>
      <c r="I332" s="380"/>
      <c r="J332" s="380"/>
      <c r="K332" s="380"/>
      <c r="L332" s="380"/>
      <c r="M332" s="380"/>
      <c r="N332" s="380"/>
      <c r="O332" s="380"/>
      <c r="P332" s="380"/>
      <c r="Q332" s="380"/>
      <c r="R332" s="380"/>
      <c r="S332" s="380"/>
      <c r="T332" s="380"/>
    </row>
    <row r="333" spans="1:20">
      <c r="A333" s="380"/>
      <c r="B333" s="380"/>
      <c r="C333" s="380"/>
      <c r="D333" s="380"/>
      <c r="E333" s="380"/>
      <c r="F333" s="380"/>
      <c r="G333" s="380"/>
      <c r="H333" s="380"/>
      <c r="I333" s="380"/>
      <c r="J333" s="380"/>
      <c r="K333" s="380"/>
      <c r="L333" s="380"/>
      <c r="M333" s="380"/>
      <c r="N333" s="380"/>
      <c r="O333" s="380"/>
      <c r="P333" s="380"/>
      <c r="Q333" s="380"/>
      <c r="R333" s="380"/>
      <c r="S333" s="380"/>
      <c r="T333" s="380"/>
    </row>
    <row r="334" spans="1:20">
      <c r="A334" s="380"/>
      <c r="B334" s="380"/>
      <c r="C334" s="380"/>
      <c r="D334" s="380"/>
      <c r="E334" s="380"/>
      <c r="F334" s="380"/>
      <c r="G334" s="380"/>
      <c r="H334" s="380"/>
      <c r="I334" s="380"/>
      <c r="J334" s="380"/>
      <c r="K334" s="380"/>
      <c r="L334" s="380"/>
      <c r="M334" s="380"/>
      <c r="N334" s="380"/>
      <c r="O334" s="380"/>
      <c r="P334" s="380"/>
      <c r="Q334" s="380"/>
      <c r="R334" s="380"/>
      <c r="S334" s="380"/>
      <c r="T334" s="380"/>
    </row>
    <row r="335" spans="1:20">
      <c r="A335" s="380"/>
      <c r="B335" s="380"/>
      <c r="C335" s="380"/>
      <c r="D335" s="380"/>
      <c r="E335" s="380"/>
      <c r="F335" s="380"/>
      <c r="G335" s="380"/>
      <c r="H335" s="380"/>
      <c r="I335" s="380"/>
      <c r="J335" s="380"/>
      <c r="K335" s="380"/>
      <c r="L335" s="380"/>
      <c r="M335" s="380"/>
      <c r="N335" s="380"/>
      <c r="O335" s="380"/>
      <c r="P335" s="380"/>
      <c r="Q335" s="380"/>
      <c r="R335" s="380"/>
      <c r="S335" s="380"/>
      <c r="T335" s="380"/>
    </row>
    <row r="336" spans="1:20">
      <c r="A336" s="380"/>
      <c r="B336" s="380"/>
      <c r="C336" s="380"/>
      <c r="D336" s="380"/>
      <c r="E336" s="380"/>
      <c r="F336" s="380"/>
      <c r="G336" s="380"/>
      <c r="H336" s="380"/>
      <c r="I336" s="380"/>
      <c r="J336" s="380"/>
      <c r="K336" s="380"/>
      <c r="L336" s="380"/>
      <c r="M336" s="380"/>
      <c r="N336" s="380"/>
      <c r="O336" s="380"/>
      <c r="P336" s="380"/>
      <c r="Q336" s="380"/>
      <c r="R336" s="380"/>
      <c r="S336" s="380"/>
      <c r="T336" s="380"/>
    </row>
    <row r="337" spans="1:20">
      <c r="A337" s="380"/>
      <c r="B337" s="380"/>
      <c r="C337" s="380"/>
      <c r="D337" s="380"/>
      <c r="E337" s="380"/>
      <c r="F337" s="380"/>
      <c r="G337" s="380"/>
      <c r="H337" s="380"/>
      <c r="I337" s="380"/>
      <c r="J337" s="380"/>
      <c r="K337" s="380"/>
      <c r="L337" s="380"/>
      <c r="M337" s="380"/>
      <c r="N337" s="380"/>
      <c r="O337" s="380"/>
      <c r="P337" s="380"/>
      <c r="Q337" s="380"/>
      <c r="R337" s="380"/>
      <c r="S337" s="380"/>
      <c r="T337" s="380"/>
    </row>
    <row r="338" spans="1:20">
      <c r="A338" s="380"/>
      <c r="B338" s="380"/>
      <c r="C338" s="380"/>
      <c r="D338" s="380"/>
      <c r="E338" s="380"/>
      <c r="F338" s="380"/>
      <c r="G338" s="380"/>
      <c r="H338" s="380"/>
      <c r="I338" s="380"/>
      <c r="J338" s="380"/>
      <c r="K338" s="380"/>
      <c r="L338" s="380"/>
      <c r="M338" s="380"/>
      <c r="N338" s="380"/>
      <c r="O338" s="380"/>
      <c r="P338" s="380"/>
      <c r="Q338" s="380"/>
      <c r="R338" s="380"/>
      <c r="S338" s="380"/>
      <c r="T338" s="380"/>
    </row>
    <row r="339" spans="1:20">
      <c r="A339" s="380"/>
      <c r="B339" s="380"/>
      <c r="C339" s="380"/>
      <c r="D339" s="380"/>
      <c r="E339" s="380"/>
      <c r="F339" s="380"/>
      <c r="G339" s="380"/>
      <c r="H339" s="380"/>
      <c r="I339" s="380"/>
      <c r="J339" s="380"/>
      <c r="K339" s="380"/>
      <c r="L339" s="380"/>
      <c r="M339" s="380"/>
      <c r="N339" s="380"/>
      <c r="O339" s="380"/>
      <c r="P339" s="380"/>
      <c r="Q339" s="380"/>
      <c r="R339" s="380"/>
      <c r="S339" s="380"/>
      <c r="T339" s="380"/>
    </row>
    <row r="340" spans="1:20">
      <c r="A340" s="380"/>
      <c r="B340" s="380"/>
      <c r="C340" s="380"/>
      <c r="D340" s="380"/>
      <c r="E340" s="380"/>
      <c r="F340" s="380"/>
      <c r="G340" s="380"/>
      <c r="H340" s="380"/>
      <c r="I340" s="380"/>
      <c r="J340" s="380"/>
      <c r="K340" s="380"/>
      <c r="L340" s="380"/>
      <c r="M340" s="380"/>
      <c r="N340" s="380"/>
      <c r="O340" s="380"/>
      <c r="P340" s="380"/>
      <c r="Q340" s="380"/>
      <c r="R340" s="380"/>
      <c r="S340" s="380"/>
      <c r="T340" s="380"/>
    </row>
    <row r="341" spans="1:20">
      <c r="A341" s="380"/>
      <c r="B341" s="380"/>
      <c r="C341" s="380"/>
      <c r="D341" s="380"/>
      <c r="E341" s="380"/>
      <c r="F341" s="380"/>
      <c r="G341" s="380"/>
      <c r="H341" s="380"/>
      <c r="I341" s="380"/>
      <c r="J341" s="380"/>
      <c r="K341" s="380"/>
      <c r="L341" s="380"/>
      <c r="M341" s="380"/>
      <c r="N341" s="380"/>
      <c r="O341" s="380"/>
      <c r="P341" s="380"/>
      <c r="Q341" s="380"/>
      <c r="R341" s="380"/>
      <c r="S341" s="380"/>
      <c r="T341" s="380"/>
    </row>
    <row r="342" spans="1:20">
      <c r="A342" s="380"/>
      <c r="B342" s="380"/>
      <c r="C342" s="380"/>
      <c r="D342" s="380"/>
      <c r="E342" s="380"/>
      <c r="F342" s="380"/>
      <c r="G342" s="380"/>
      <c r="H342" s="380"/>
      <c r="I342" s="380"/>
      <c r="J342" s="380"/>
      <c r="K342" s="380"/>
      <c r="L342" s="380"/>
      <c r="M342" s="380"/>
      <c r="N342" s="380"/>
      <c r="O342" s="380"/>
      <c r="P342" s="380"/>
      <c r="Q342" s="380"/>
      <c r="R342" s="380"/>
      <c r="S342" s="380"/>
      <c r="T342" s="380"/>
    </row>
    <row r="343" spans="1:20">
      <c r="A343" s="380"/>
      <c r="B343" s="380"/>
      <c r="C343" s="380"/>
      <c r="D343" s="380"/>
      <c r="E343" s="380"/>
      <c r="F343" s="380"/>
      <c r="G343" s="380"/>
      <c r="H343" s="380"/>
      <c r="I343" s="380"/>
      <c r="J343" s="380"/>
      <c r="K343" s="380"/>
      <c r="L343" s="380"/>
      <c r="M343" s="380"/>
      <c r="N343" s="380"/>
      <c r="O343" s="380"/>
      <c r="P343" s="380"/>
      <c r="Q343" s="380"/>
      <c r="R343" s="380"/>
      <c r="S343" s="380"/>
      <c r="T343" s="380"/>
    </row>
    <row r="344" spans="1:20">
      <c r="A344" s="380"/>
      <c r="B344" s="380"/>
      <c r="C344" s="380"/>
      <c r="D344" s="380"/>
      <c r="E344" s="380"/>
      <c r="F344" s="380"/>
      <c r="G344" s="380"/>
      <c r="H344" s="380"/>
      <c r="I344" s="380"/>
      <c r="J344" s="380"/>
      <c r="K344" s="380"/>
      <c r="L344" s="380"/>
      <c r="M344" s="380"/>
      <c r="N344" s="380"/>
      <c r="O344" s="380"/>
      <c r="P344" s="380"/>
      <c r="Q344" s="380"/>
      <c r="R344" s="380"/>
      <c r="S344" s="380"/>
      <c r="T344" s="380"/>
    </row>
    <row r="345" spans="1:20">
      <c r="A345" s="380"/>
      <c r="B345" s="380"/>
      <c r="C345" s="380"/>
      <c r="D345" s="380"/>
      <c r="E345" s="380"/>
      <c r="F345" s="380"/>
      <c r="G345" s="380"/>
      <c r="H345" s="380"/>
      <c r="I345" s="380"/>
      <c r="J345" s="380"/>
      <c r="K345" s="380"/>
      <c r="L345" s="380"/>
      <c r="M345" s="380"/>
      <c r="N345" s="380"/>
      <c r="O345" s="380"/>
      <c r="P345" s="380"/>
      <c r="Q345" s="380"/>
      <c r="R345" s="380"/>
      <c r="S345" s="380"/>
      <c r="T345" s="380"/>
    </row>
    <row r="346" spans="1:20">
      <c r="A346" s="380"/>
      <c r="B346" s="380"/>
      <c r="C346" s="380"/>
      <c r="D346" s="380"/>
      <c r="E346" s="380"/>
      <c r="F346" s="380"/>
      <c r="G346" s="380"/>
      <c r="H346" s="380"/>
      <c r="I346" s="380"/>
      <c r="J346" s="380"/>
      <c r="K346" s="380"/>
      <c r="L346" s="380"/>
      <c r="M346" s="380"/>
      <c r="N346" s="380"/>
      <c r="O346" s="380"/>
      <c r="P346" s="380"/>
      <c r="Q346" s="380"/>
      <c r="R346" s="380"/>
      <c r="S346" s="380"/>
      <c r="T346" s="380"/>
    </row>
    <row r="347" spans="1:20">
      <c r="A347" s="380"/>
      <c r="B347" s="380"/>
      <c r="C347" s="380"/>
      <c r="D347" s="380"/>
      <c r="E347" s="380"/>
      <c r="F347" s="380"/>
      <c r="G347" s="380"/>
      <c r="H347" s="380"/>
      <c r="I347" s="380"/>
      <c r="J347" s="380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</row>
    <row r="348" spans="1:20">
      <c r="A348" s="380"/>
      <c r="B348" s="380"/>
      <c r="C348" s="380"/>
      <c r="D348" s="380"/>
      <c r="E348" s="380"/>
      <c r="F348" s="380"/>
      <c r="G348" s="380"/>
      <c r="H348" s="380"/>
      <c r="I348" s="380"/>
      <c r="J348" s="380"/>
      <c r="K348" s="380"/>
      <c r="L348" s="380"/>
      <c r="M348" s="380"/>
      <c r="N348" s="380"/>
      <c r="O348" s="380"/>
      <c r="P348" s="380"/>
      <c r="Q348" s="380"/>
      <c r="R348" s="380"/>
      <c r="S348" s="380"/>
      <c r="T348" s="380"/>
    </row>
    <row r="349" spans="1:20">
      <c r="A349" s="380"/>
      <c r="B349" s="380"/>
      <c r="C349" s="380"/>
      <c r="D349" s="380"/>
      <c r="E349" s="380"/>
      <c r="F349" s="380"/>
      <c r="G349" s="380"/>
      <c r="H349" s="380"/>
      <c r="I349" s="380"/>
      <c r="J349" s="380"/>
      <c r="K349" s="380"/>
      <c r="L349" s="380"/>
      <c r="M349" s="380"/>
      <c r="N349" s="380"/>
      <c r="O349" s="380"/>
      <c r="P349" s="380"/>
      <c r="Q349" s="380"/>
      <c r="R349" s="380"/>
      <c r="S349" s="380"/>
      <c r="T349" s="380"/>
    </row>
    <row r="350" spans="1:20">
      <c r="A350" s="380"/>
      <c r="B350" s="380"/>
      <c r="C350" s="380"/>
      <c r="D350" s="380"/>
      <c r="E350" s="380"/>
      <c r="F350" s="380"/>
      <c r="G350" s="380"/>
      <c r="H350" s="380"/>
      <c r="I350" s="380"/>
      <c r="J350" s="380"/>
      <c r="K350" s="380"/>
      <c r="L350" s="380"/>
      <c r="M350" s="380"/>
      <c r="N350" s="380"/>
      <c r="O350" s="380"/>
      <c r="P350" s="380"/>
      <c r="Q350" s="380"/>
      <c r="R350" s="380"/>
      <c r="S350" s="380"/>
      <c r="T350" s="380"/>
    </row>
    <row r="351" spans="1:20">
      <c r="A351" s="380"/>
      <c r="B351" s="380"/>
      <c r="C351" s="380"/>
      <c r="D351" s="380"/>
      <c r="E351" s="380"/>
      <c r="F351" s="380"/>
      <c r="G351" s="380"/>
      <c r="H351" s="380"/>
      <c r="I351" s="380"/>
      <c r="J351" s="380"/>
      <c r="K351" s="380"/>
      <c r="L351" s="380"/>
      <c r="M351" s="380"/>
      <c r="N351" s="380"/>
      <c r="O351" s="380"/>
      <c r="P351" s="380"/>
      <c r="Q351" s="380"/>
      <c r="R351" s="380"/>
      <c r="S351" s="380"/>
      <c r="T351" s="380"/>
    </row>
    <row r="352" spans="1:20">
      <c r="A352" s="380"/>
      <c r="B352" s="380"/>
      <c r="C352" s="380"/>
      <c r="D352" s="380"/>
      <c r="E352" s="380"/>
      <c r="F352" s="380"/>
      <c r="G352" s="380"/>
      <c r="H352" s="380"/>
      <c r="I352" s="380"/>
      <c r="J352" s="380"/>
      <c r="K352" s="380"/>
      <c r="L352" s="380"/>
      <c r="M352" s="380"/>
      <c r="N352" s="380"/>
      <c r="O352" s="380"/>
      <c r="P352" s="380"/>
      <c r="Q352" s="380"/>
      <c r="R352" s="380"/>
      <c r="S352" s="380"/>
      <c r="T352" s="380"/>
    </row>
    <row r="353" spans="1:20">
      <c r="A353" s="380"/>
      <c r="B353" s="380"/>
      <c r="C353" s="380"/>
      <c r="D353" s="380"/>
      <c r="E353" s="380"/>
      <c r="F353" s="380"/>
      <c r="G353" s="380"/>
      <c r="H353" s="380"/>
      <c r="I353" s="380"/>
      <c r="J353" s="380"/>
      <c r="K353" s="380"/>
      <c r="L353" s="380"/>
      <c r="M353" s="380"/>
      <c r="N353" s="380"/>
      <c r="O353" s="380"/>
      <c r="P353" s="380"/>
      <c r="Q353" s="380"/>
      <c r="R353" s="380"/>
      <c r="S353" s="380"/>
      <c r="T353" s="380"/>
    </row>
    <row r="354" spans="1:20">
      <c r="A354" s="380"/>
      <c r="B354" s="380"/>
      <c r="C354" s="380"/>
      <c r="D354" s="380"/>
      <c r="E354" s="380"/>
      <c r="F354" s="380"/>
      <c r="G354" s="380"/>
      <c r="H354" s="380"/>
      <c r="I354" s="380"/>
      <c r="J354" s="380"/>
      <c r="K354" s="380"/>
      <c r="L354" s="380"/>
      <c r="M354" s="380"/>
      <c r="N354" s="380"/>
      <c r="O354" s="380"/>
      <c r="P354" s="380"/>
      <c r="Q354" s="380"/>
      <c r="R354" s="380"/>
      <c r="S354" s="380"/>
      <c r="T354" s="380"/>
    </row>
    <row r="355" spans="1:20">
      <c r="A355" s="380"/>
      <c r="B355" s="380"/>
      <c r="C355" s="380"/>
      <c r="D355" s="380"/>
      <c r="E355" s="380"/>
      <c r="F355" s="380"/>
      <c r="G355" s="380"/>
      <c r="H355" s="380"/>
      <c r="I355" s="380"/>
      <c r="J355" s="380"/>
      <c r="K355" s="380"/>
      <c r="L355" s="380"/>
      <c r="M355" s="380"/>
      <c r="N355" s="380"/>
      <c r="O355" s="380"/>
      <c r="P355" s="380"/>
      <c r="Q355" s="380"/>
      <c r="R355" s="380"/>
      <c r="S355" s="380"/>
      <c r="T355" s="380"/>
    </row>
    <row r="356" spans="1:20">
      <c r="A356" s="380"/>
      <c r="B356" s="380"/>
      <c r="C356" s="380"/>
      <c r="D356" s="380"/>
      <c r="E356" s="380"/>
      <c r="F356" s="380"/>
      <c r="G356" s="380"/>
      <c r="H356" s="380"/>
      <c r="I356" s="380"/>
      <c r="J356" s="380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</row>
    <row r="357" spans="1:20">
      <c r="A357" s="380"/>
      <c r="B357" s="380"/>
      <c r="C357" s="380"/>
      <c r="D357" s="380"/>
      <c r="E357" s="380"/>
      <c r="F357" s="380"/>
      <c r="G357" s="380"/>
      <c r="H357" s="380"/>
      <c r="I357" s="380"/>
      <c r="J357" s="380"/>
      <c r="K357" s="380"/>
      <c r="L357" s="380"/>
      <c r="M357" s="380"/>
      <c r="N357" s="380"/>
      <c r="O357" s="380"/>
      <c r="P357" s="380"/>
      <c r="Q357" s="380"/>
      <c r="R357" s="380"/>
      <c r="S357" s="380"/>
      <c r="T357" s="380"/>
    </row>
    <row r="358" spans="1:20">
      <c r="A358" s="380"/>
      <c r="B358" s="380"/>
      <c r="C358" s="380"/>
      <c r="D358" s="380"/>
      <c r="E358" s="380"/>
      <c r="F358" s="380"/>
      <c r="G358" s="380"/>
      <c r="H358" s="380"/>
      <c r="I358" s="380"/>
      <c r="J358" s="380"/>
      <c r="K358" s="380"/>
      <c r="L358" s="380"/>
      <c r="M358" s="380"/>
      <c r="N358" s="380"/>
      <c r="O358" s="380"/>
      <c r="P358" s="380"/>
      <c r="Q358" s="380"/>
      <c r="R358" s="380"/>
      <c r="S358" s="380"/>
      <c r="T358" s="380"/>
    </row>
    <row r="359" spans="1:20">
      <c r="A359" s="380"/>
      <c r="B359" s="380"/>
      <c r="C359" s="380"/>
      <c r="D359" s="380"/>
      <c r="E359" s="380"/>
      <c r="F359" s="380"/>
      <c r="G359" s="380"/>
      <c r="H359" s="380"/>
      <c r="I359" s="380"/>
      <c r="J359" s="380"/>
      <c r="K359" s="380"/>
      <c r="L359" s="380"/>
      <c r="M359" s="380"/>
      <c r="N359" s="380"/>
      <c r="O359" s="380"/>
      <c r="P359" s="380"/>
      <c r="Q359" s="380"/>
      <c r="R359" s="380"/>
      <c r="S359" s="380"/>
      <c r="T359" s="380"/>
    </row>
    <row r="360" spans="1:20">
      <c r="A360" s="380"/>
      <c r="B360" s="380"/>
      <c r="C360" s="380"/>
      <c r="D360" s="380"/>
      <c r="E360" s="380"/>
      <c r="F360" s="380"/>
      <c r="G360" s="380"/>
      <c r="H360" s="380"/>
      <c r="I360" s="380"/>
      <c r="J360" s="380"/>
      <c r="K360" s="380"/>
      <c r="L360" s="380"/>
      <c r="M360" s="380"/>
      <c r="N360" s="380"/>
      <c r="O360" s="380"/>
      <c r="P360" s="380"/>
      <c r="Q360" s="380"/>
      <c r="R360" s="380"/>
      <c r="S360" s="380"/>
      <c r="T360" s="380"/>
    </row>
    <row r="361" spans="1:20">
      <c r="A361" s="380"/>
      <c r="B361" s="380"/>
      <c r="C361" s="380"/>
      <c r="D361" s="380"/>
      <c r="E361" s="380"/>
      <c r="F361" s="380"/>
      <c r="G361" s="380"/>
      <c r="H361" s="380"/>
      <c r="I361" s="380"/>
      <c r="J361" s="380"/>
      <c r="K361" s="380"/>
      <c r="L361" s="380"/>
      <c r="M361" s="380"/>
      <c r="N361" s="380"/>
      <c r="O361" s="380"/>
      <c r="P361" s="380"/>
      <c r="Q361" s="380"/>
      <c r="R361" s="380"/>
      <c r="S361" s="380"/>
      <c r="T361" s="380"/>
    </row>
    <row r="362" spans="1:20">
      <c r="A362" s="380"/>
      <c r="B362" s="380"/>
      <c r="C362" s="380"/>
      <c r="D362" s="380"/>
      <c r="E362" s="380"/>
      <c r="F362" s="380"/>
      <c r="G362" s="380"/>
      <c r="H362" s="380"/>
      <c r="I362" s="380"/>
      <c r="J362" s="380"/>
      <c r="K362" s="380"/>
      <c r="L362" s="380"/>
      <c r="M362" s="380"/>
      <c r="N362" s="380"/>
      <c r="O362" s="380"/>
      <c r="P362" s="380"/>
      <c r="Q362" s="380"/>
      <c r="R362" s="380"/>
      <c r="S362" s="380"/>
      <c r="T362" s="380"/>
    </row>
    <row r="363" spans="1:20">
      <c r="A363" s="380"/>
      <c r="B363" s="380"/>
      <c r="C363" s="380"/>
      <c r="D363" s="380"/>
      <c r="E363" s="380"/>
      <c r="F363" s="380"/>
      <c r="G363" s="380"/>
      <c r="H363" s="380"/>
      <c r="I363" s="380"/>
      <c r="J363" s="380"/>
      <c r="K363" s="380"/>
      <c r="L363" s="380"/>
      <c r="M363" s="380"/>
      <c r="N363" s="380"/>
      <c r="O363" s="380"/>
      <c r="P363" s="380"/>
      <c r="Q363" s="380"/>
      <c r="R363" s="380"/>
      <c r="S363" s="380"/>
      <c r="T363" s="380"/>
    </row>
    <row r="364" spans="1:20">
      <c r="A364" s="380"/>
      <c r="B364" s="380"/>
      <c r="C364" s="380"/>
      <c r="D364" s="380"/>
      <c r="E364" s="380"/>
      <c r="F364" s="380"/>
      <c r="G364" s="380"/>
      <c r="H364" s="380"/>
      <c r="I364" s="380"/>
      <c r="J364" s="380"/>
      <c r="K364" s="380"/>
      <c r="L364" s="380"/>
      <c r="M364" s="380"/>
      <c r="N364" s="380"/>
      <c r="O364" s="380"/>
      <c r="P364" s="380"/>
      <c r="Q364" s="380"/>
      <c r="R364" s="380"/>
      <c r="S364" s="380"/>
      <c r="T364" s="380"/>
    </row>
    <row r="365" spans="1:20">
      <c r="A365" s="380"/>
      <c r="B365" s="380"/>
      <c r="C365" s="380"/>
      <c r="D365" s="380"/>
      <c r="E365" s="380"/>
      <c r="F365" s="380"/>
      <c r="G365" s="380"/>
      <c r="H365" s="380"/>
      <c r="I365" s="380"/>
      <c r="J365" s="380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</row>
    <row r="366" spans="1:20">
      <c r="A366" s="380"/>
      <c r="B366" s="380"/>
      <c r="C366" s="380"/>
      <c r="D366" s="380"/>
      <c r="E366" s="380"/>
      <c r="F366" s="380"/>
      <c r="G366" s="380"/>
      <c r="H366" s="380"/>
      <c r="I366" s="380"/>
      <c r="J366" s="380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</row>
    <row r="367" spans="1:20">
      <c r="A367" s="380"/>
      <c r="B367" s="380"/>
      <c r="C367" s="380"/>
      <c r="D367" s="380"/>
      <c r="E367" s="380"/>
      <c r="F367" s="380"/>
      <c r="G367" s="380"/>
      <c r="H367" s="380"/>
      <c r="I367" s="380"/>
      <c r="J367" s="380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</row>
    <row r="368" spans="1:20">
      <c r="A368" s="380"/>
      <c r="B368" s="380"/>
      <c r="C368" s="380"/>
      <c r="D368" s="380"/>
      <c r="E368" s="380"/>
      <c r="F368" s="380"/>
      <c r="G368" s="380"/>
      <c r="H368" s="380"/>
      <c r="I368" s="380"/>
      <c r="J368" s="380"/>
      <c r="K368" s="380"/>
      <c r="L368" s="380"/>
      <c r="M368" s="380"/>
      <c r="N368" s="380"/>
      <c r="O368" s="380"/>
      <c r="P368" s="380"/>
      <c r="Q368" s="380"/>
      <c r="R368" s="380"/>
      <c r="S368" s="380"/>
      <c r="T368" s="380"/>
    </row>
    <row r="369" spans="1:20">
      <c r="A369" s="380"/>
      <c r="B369" s="380"/>
      <c r="C369" s="380"/>
      <c r="D369" s="380"/>
      <c r="E369" s="380"/>
      <c r="F369" s="380"/>
      <c r="G369" s="380"/>
      <c r="H369" s="380"/>
      <c r="I369" s="380"/>
      <c r="J369" s="380"/>
      <c r="K369" s="380"/>
      <c r="L369" s="380"/>
      <c r="M369" s="380"/>
      <c r="N369" s="380"/>
      <c r="O369" s="380"/>
      <c r="P369" s="380"/>
      <c r="Q369" s="380"/>
      <c r="R369" s="380"/>
      <c r="S369" s="380"/>
      <c r="T369" s="380"/>
    </row>
    <row r="370" spans="1:20">
      <c r="A370" s="380"/>
      <c r="B370" s="380"/>
      <c r="C370" s="380"/>
      <c r="D370" s="380"/>
      <c r="E370" s="380"/>
      <c r="F370" s="380"/>
      <c r="G370" s="380"/>
      <c r="H370" s="380"/>
      <c r="I370" s="380"/>
      <c r="J370" s="380"/>
      <c r="K370" s="380"/>
      <c r="L370" s="380"/>
      <c r="M370" s="380"/>
      <c r="N370" s="380"/>
      <c r="O370" s="380"/>
      <c r="P370" s="380"/>
      <c r="Q370" s="380"/>
      <c r="R370" s="380"/>
      <c r="S370" s="380"/>
      <c r="T370" s="380"/>
    </row>
    <row r="371" spans="1:20">
      <c r="A371" s="380"/>
      <c r="B371" s="380"/>
      <c r="C371" s="380"/>
      <c r="D371" s="380"/>
      <c r="E371" s="380"/>
      <c r="F371" s="380"/>
      <c r="G371" s="380"/>
      <c r="H371" s="380"/>
      <c r="I371" s="380"/>
      <c r="J371" s="380"/>
      <c r="K371" s="380"/>
      <c r="L371" s="380"/>
      <c r="M371" s="380"/>
      <c r="N371" s="380"/>
      <c r="O371" s="380"/>
      <c r="P371" s="380"/>
      <c r="Q371" s="380"/>
      <c r="R371" s="380"/>
      <c r="S371" s="380"/>
      <c r="T371" s="380"/>
    </row>
    <row r="372" spans="1:20">
      <c r="A372" s="380"/>
      <c r="B372" s="380"/>
      <c r="C372" s="380"/>
      <c r="D372" s="380"/>
      <c r="E372" s="380"/>
      <c r="F372" s="380"/>
      <c r="G372" s="380"/>
      <c r="H372" s="380"/>
      <c r="I372" s="380"/>
      <c r="J372" s="380"/>
      <c r="K372" s="380"/>
      <c r="L372" s="380"/>
      <c r="M372" s="380"/>
      <c r="N372" s="380"/>
      <c r="O372" s="380"/>
      <c r="P372" s="380"/>
      <c r="Q372" s="380"/>
      <c r="R372" s="380"/>
      <c r="S372" s="380"/>
      <c r="T372" s="380"/>
    </row>
    <row r="373" spans="1:20">
      <c r="A373" s="380"/>
      <c r="B373" s="380"/>
      <c r="C373" s="380"/>
      <c r="D373" s="380"/>
      <c r="E373" s="380"/>
      <c r="F373" s="380"/>
      <c r="G373" s="380"/>
      <c r="H373" s="380"/>
      <c r="I373" s="380"/>
      <c r="J373" s="380"/>
      <c r="K373" s="380"/>
      <c r="L373" s="380"/>
      <c r="M373" s="380"/>
      <c r="N373" s="380"/>
      <c r="O373" s="380"/>
      <c r="P373" s="380"/>
      <c r="Q373" s="380"/>
      <c r="R373" s="380"/>
      <c r="S373" s="380"/>
      <c r="T373" s="380"/>
    </row>
    <row r="374" spans="1:20">
      <c r="A374" s="380"/>
      <c r="B374" s="380"/>
      <c r="C374" s="380"/>
      <c r="D374" s="380"/>
      <c r="E374" s="380"/>
      <c r="F374" s="380"/>
      <c r="G374" s="380"/>
      <c r="H374" s="380"/>
      <c r="I374" s="380"/>
      <c r="J374" s="380"/>
      <c r="K374" s="380"/>
      <c r="L374" s="380"/>
      <c r="M374" s="380"/>
      <c r="N374" s="380"/>
      <c r="O374" s="380"/>
      <c r="P374" s="380"/>
      <c r="Q374" s="380"/>
      <c r="R374" s="380"/>
      <c r="S374" s="380"/>
      <c r="T374" s="380"/>
    </row>
    <row r="375" spans="1:20">
      <c r="A375" s="380"/>
      <c r="B375" s="380"/>
      <c r="C375" s="380"/>
      <c r="D375" s="380"/>
      <c r="E375" s="380"/>
      <c r="F375" s="380"/>
      <c r="G375" s="380"/>
      <c r="H375" s="380"/>
      <c r="I375" s="380"/>
      <c r="J375" s="380"/>
      <c r="K375" s="380"/>
      <c r="L375" s="380"/>
      <c r="M375" s="380"/>
      <c r="N375" s="380"/>
      <c r="O375" s="380"/>
      <c r="P375" s="380"/>
      <c r="Q375" s="380"/>
      <c r="R375" s="380"/>
      <c r="S375" s="380"/>
      <c r="T375" s="380"/>
    </row>
    <row r="376" spans="1:20">
      <c r="A376" s="380"/>
      <c r="B376" s="380"/>
      <c r="C376" s="380"/>
      <c r="D376" s="380"/>
      <c r="E376" s="380"/>
      <c r="F376" s="380"/>
      <c r="G376" s="380"/>
      <c r="H376" s="380"/>
      <c r="I376" s="380"/>
      <c r="J376" s="380"/>
      <c r="K376" s="380"/>
      <c r="L376" s="380"/>
      <c r="M376" s="380"/>
      <c r="N376" s="380"/>
      <c r="O376" s="380"/>
      <c r="P376" s="380"/>
      <c r="Q376" s="380"/>
      <c r="R376" s="380"/>
      <c r="S376" s="380"/>
      <c r="T376" s="380"/>
    </row>
    <row r="377" spans="1:20">
      <c r="A377" s="380"/>
      <c r="B377" s="380"/>
      <c r="C377" s="380"/>
      <c r="D377" s="380"/>
      <c r="E377" s="380"/>
      <c r="F377" s="380"/>
      <c r="G377" s="380"/>
      <c r="H377" s="380"/>
      <c r="I377" s="380"/>
      <c r="J377" s="380"/>
      <c r="K377" s="380"/>
      <c r="L377" s="380"/>
      <c r="M377" s="380"/>
      <c r="N377" s="380"/>
      <c r="O377" s="380"/>
      <c r="P377" s="380"/>
      <c r="Q377" s="380"/>
      <c r="R377" s="380"/>
      <c r="S377" s="380"/>
      <c r="T377" s="380"/>
    </row>
    <row r="378" spans="1:20">
      <c r="A378" s="380"/>
      <c r="B378" s="380"/>
      <c r="C378" s="380"/>
      <c r="D378" s="380"/>
      <c r="E378" s="380"/>
      <c r="F378" s="380"/>
      <c r="G378" s="380"/>
      <c r="H378" s="380"/>
      <c r="I378" s="380"/>
      <c r="J378" s="380"/>
      <c r="K378" s="380"/>
      <c r="L378" s="380"/>
      <c r="M378" s="380"/>
      <c r="N378" s="380"/>
      <c r="O378" s="380"/>
      <c r="P378" s="380"/>
      <c r="Q378" s="380"/>
      <c r="R378" s="380"/>
      <c r="S378" s="380"/>
      <c r="T378" s="380"/>
    </row>
    <row r="379" spans="1:20">
      <c r="A379" s="380"/>
      <c r="B379" s="380"/>
      <c r="C379" s="380"/>
      <c r="D379" s="380"/>
      <c r="E379" s="380"/>
      <c r="F379" s="380"/>
      <c r="G379" s="380"/>
      <c r="H379" s="380"/>
      <c r="I379" s="380"/>
      <c r="J379" s="380"/>
      <c r="K379" s="380"/>
      <c r="L379" s="380"/>
      <c r="M379" s="380"/>
      <c r="N379" s="380"/>
      <c r="O379" s="380"/>
      <c r="P379" s="380"/>
      <c r="Q379" s="380"/>
      <c r="R379" s="380"/>
      <c r="S379" s="380"/>
      <c r="T379" s="380"/>
    </row>
    <row r="380" spans="1:20">
      <c r="A380" s="380"/>
      <c r="B380" s="380"/>
      <c r="C380" s="380"/>
      <c r="D380" s="380"/>
      <c r="E380" s="380"/>
      <c r="F380" s="380"/>
      <c r="G380" s="380"/>
      <c r="H380" s="380"/>
      <c r="I380" s="380"/>
      <c r="J380" s="380"/>
      <c r="K380" s="380"/>
      <c r="L380" s="380"/>
      <c r="M380" s="380"/>
      <c r="N380" s="380"/>
      <c r="O380" s="380"/>
      <c r="P380" s="380"/>
      <c r="Q380" s="380"/>
      <c r="R380" s="380"/>
      <c r="S380" s="380"/>
      <c r="T380" s="380"/>
    </row>
    <row r="381" spans="1:20">
      <c r="A381" s="380"/>
      <c r="B381" s="380"/>
      <c r="C381" s="380"/>
      <c r="D381" s="380"/>
      <c r="E381" s="380"/>
      <c r="F381" s="380"/>
      <c r="G381" s="380"/>
      <c r="H381" s="380"/>
      <c r="I381" s="380"/>
      <c r="J381" s="380"/>
      <c r="K381" s="380"/>
      <c r="L381" s="380"/>
      <c r="M381" s="380"/>
      <c r="N381" s="380"/>
      <c r="O381" s="380"/>
      <c r="P381" s="380"/>
      <c r="Q381" s="380"/>
      <c r="R381" s="380"/>
      <c r="S381" s="380"/>
      <c r="T381" s="380"/>
    </row>
    <row r="382" spans="1:20">
      <c r="A382" s="380"/>
      <c r="B382" s="380"/>
      <c r="C382" s="380"/>
      <c r="D382" s="380"/>
      <c r="E382" s="380"/>
      <c r="F382" s="380"/>
      <c r="G382" s="380"/>
      <c r="H382" s="380"/>
      <c r="I382" s="380"/>
      <c r="J382" s="380"/>
      <c r="K382" s="380"/>
      <c r="L382" s="380"/>
      <c r="M382" s="380"/>
      <c r="N382" s="380"/>
      <c r="O382" s="380"/>
      <c r="P382" s="380"/>
      <c r="Q382" s="380"/>
      <c r="R382" s="380"/>
      <c r="S382" s="380"/>
      <c r="T382" s="380"/>
    </row>
    <row r="383" spans="1:20">
      <c r="A383" s="380"/>
      <c r="B383" s="380"/>
      <c r="C383" s="380"/>
      <c r="D383" s="380"/>
      <c r="E383" s="380"/>
      <c r="F383" s="380"/>
      <c r="G383" s="380"/>
      <c r="H383" s="380"/>
      <c r="I383" s="380"/>
      <c r="J383" s="380"/>
      <c r="K383" s="380"/>
      <c r="L383" s="380"/>
      <c r="M383" s="380"/>
      <c r="N383" s="380"/>
      <c r="O383" s="380"/>
      <c r="P383" s="380"/>
      <c r="Q383" s="380"/>
      <c r="R383" s="380"/>
      <c r="S383" s="380"/>
      <c r="T383" s="380"/>
    </row>
    <row r="384" spans="1:20">
      <c r="A384" s="380"/>
      <c r="B384" s="380"/>
      <c r="C384" s="380"/>
      <c r="D384" s="380"/>
      <c r="E384" s="380"/>
      <c r="F384" s="380"/>
      <c r="G384" s="380"/>
      <c r="H384" s="380"/>
      <c r="I384" s="380"/>
      <c r="J384" s="380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</row>
    <row r="385" spans="1:20">
      <c r="A385" s="380"/>
      <c r="B385" s="380"/>
      <c r="C385" s="380"/>
      <c r="D385" s="380"/>
      <c r="E385" s="380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</row>
    <row r="386" spans="1:20">
      <c r="A386" s="380"/>
      <c r="B386" s="380"/>
      <c r="C386" s="380"/>
      <c r="D386" s="380"/>
      <c r="E386" s="380"/>
      <c r="F386" s="380"/>
      <c r="G386" s="380"/>
      <c r="H386" s="380"/>
      <c r="I386" s="380"/>
      <c r="J386" s="380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</row>
    <row r="387" spans="1:20">
      <c r="A387" s="380"/>
      <c r="B387" s="380"/>
      <c r="C387" s="380"/>
      <c r="D387" s="380"/>
      <c r="E387" s="380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</row>
    <row r="388" spans="1:20">
      <c r="A388" s="380"/>
      <c r="B388" s="380"/>
      <c r="C388" s="380"/>
      <c r="D388" s="380"/>
      <c r="E388" s="380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</row>
    <row r="389" spans="1:20">
      <c r="A389" s="380"/>
      <c r="B389" s="380"/>
      <c r="C389" s="380"/>
      <c r="D389" s="380"/>
      <c r="E389" s="380"/>
      <c r="F389" s="380"/>
      <c r="G389" s="380"/>
      <c r="H389" s="380"/>
      <c r="I389" s="380"/>
      <c r="J389" s="380"/>
      <c r="K389" s="380"/>
      <c r="L389" s="380"/>
      <c r="M389" s="380"/>
      <c r="N389" s="380"/>
      <c r="O389" s="380"/>
      <c r="P389" s="380"/>
      <c r="Q389" s="380"/>
      <c r="R389" s="380"/>
      <c r="S389" s="380"/>
      <c r="T389" s="380"/>
    </row>
    <row r="390" spans="1:20">
      <c r="A390" s="380"/>
      <c r="B390" s="380"/>
      <c r="C390" s="380"/>
      <c r="D390" s="380"/>
      <c r="E390" s="380"/>
      <c r="F390" s="380"/>
      <c r="G390" s="380"/>
      <c r="H390" s="380"/>
      <c r="I390" s="380"/>
      <c r="J390" s="380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</row>
    <row r="391" spans="1:20">
      <c r="A391" s="380"/>
      <c r="B391" s="380"/>
      <c r="C391" s="380"/>
      <c r="D391" s="380"/>
      <c r="E391" s="380"/>
      <c r="F391" s="380"/>
      <c r="G391" s="380"/>
      <c r="H391" s="380"/>
      <c r="I391" s="380"/>
      <c r="J391" s="380"/>
      <c r="K391" s="380"/>
      <c r="L391" s="380"/>
      <c r="M391" s="380"/>
      <c r="N391" s="380"/>
      <c r="O391" s="380"/>
      <c r="P391" s="380"/>
      <c r="Q391" s="380"/>
      <c r="R391" s="380"/>
      <c r="S391" s="380"/>
      <c r="T391" s="380"/>
    </row>
    <row r="392" spans="1:20">
      <c r="A392" s="380"/>
      <c r="B392" s="380"/>
      <c r="C392" s="380"/>
      <c r="D392" s="380"/>
      <c r="E392" s="380"/>
      <c r="F392" s="380"/>
      <c r="G392" s="380"/>
      <c r="H392" s="380"/>
      <c r="I392" s="380"/>
      <c r="J392" s="380"/>
      <c r="K392" s="380"/>
      <c r="L392" s="380"/>
      <c r="M392" s="380"/>
      <c r="N392" s="380"/>
      <c r="O392" s="380"/>
      <c r="P392" s="380"/>
      <c r="Q392" s="380"/>
      <c r="R392" s="380"/>
      <c r="S392" s="380"/>
      <c r="T392" s="380"/>
    </row>
    <row r="393" spans="1:20">
      <c r="A393" s="380"/>
      <c r="B393" s="380"/>
      <c r="C393" s="380"/>
      <c r="D393" s="380"/>
      <c r="E393" s="380"/>
      <c r="F393" s="380"/>
      <c r="G393" s="380"/>
      <c r="H393" s="380"/>
      <c r="I393" s="380"/>
      <c r="J393" s="380"/>
      <c r="K393" s="380"/>
      <c r="L393" s="380"/>
      <c r="M393" s="380"/>
      <c r="N393" s="380"/>
      <c r="O393" s="380"/>
      <c r="P393" s="380"/>
      <c r="Q393" s="380"/>
      <c r="R393" s="380"/>
      <c r="S393" s="380"/>
      <c r="T393" s="380"/>
    </row>
    <row r="394" spans="1:20">
      <c r="A394" s="380"/>
      <c r="B394" s="380"/>
      <c r="C394" s="380"/>
      <c r="D394" s="380"/>
      <c r="E394" s="380"/>
      <c r="F394" s="380"/>
      <c r="G394" s="380"/>
      <c r="H394" s="380"/>
      <c r="I394" s="380"/>
      <c r="J394" s="380"/>
      <c r="K394" s="380"/>
      <c r="L394" s="380"/>
      <c r="M394" s="380"/>
      <c r="N394" s="380"/>
      <c r="O394" s="380"/>
      <c r="P394" s="380"/>
      <c r="Q394" s="380"/>
      <c r="R394" s="380"/>
      <c r="S394" s="380"/>
      <c r="T394" s="380"/>
    </row>
    <row r="395" spans="1:20">
      <c r="A395" s="380"/>
      <c r="B395" s="380"/>
      <c r="C395" s="380"/>
      <c r="D395" s="380"/>
      <c r="E395" s="380"/>
      <c r="F395" s="380"/>
      <c r="G395" s="380"/>
      <c r="H395" s="380"/>
      <c r="I395" s="380"/>
      <c r="J395" s="380"/>
      <c r="K395" s="380"/>
      <c r="L395" s="380"/>
      <c r="M395" s="380"/>
      <c r="N395" s="380"/>
      <c r="O395" s="380"/>
      <c r="P395" s="380"/>
      <c r="Q395" s="380"/>
      <c r="R395" s="380"/>
      <c r="S395" s="380"/>
      <c r="T395" s="380"/>
    </row>
    <row r="396" spans="1:20">
      <c r="A396" s="380"/>
      <c r="B396" s="380"/>
      <c r="C396" s="380"/>
      <c r="D396" s="380"/>
      <c r="E396" s="380"/>
      <c r="F396" s="380"/>
      <c r="G396" s="380"/>
      <c r="H396" s="380"/>
      <c r="I396" s="380"/>
      <c r="J396" s="380"/>
      <c r="K396" s="380"/>
      <c r="L396" s="380"/>
      <c r="M396" s="380"/>
      <c r="N396" s="380"/>
      <c r="O396" s="380"/>
      <c r="P396" s="380"/>
      <c r="Q396" s="380"/>
      <c r="R396" s="380"/>
      <c r="S396" s="380"/>
      <c r="T396" s="380"/>
    </row>
    <row r="397" spans="1:20">
      <c r="A397" s="380"/>
      <c r="B397" s="380"/>
      <c r="C397" s="380"/>
      <c r="D397" s="380"/>
      <c r="E397" s="380"/>
      <c r="F397" s="380"/>
      <c r="G397" s="380"/>
      <c r="H397" s="380"/>
      <c r="I397" s="380"/>
      <c r="J397" s="380"/>
      <c r="K397" s="380"/>
      <c r="L397" s="380"/>
      <c r="M397" s="380"/>
      <c r="N397" s="380"/>
      <c r="O397" s="380"/>
      <c r="P397" s="380"/>
      <c r="Q397" s="380"/>
      <c r="R397" s="380"/>
      <c r="S397" s="380"/>
      <c r="T397" s="380"/>
    </row>
    <row r="398" spans="1:20">
      <c r="A398" s="380"/>
      <c r="B398" s="380"/>
      <c r="C398" s="380"/>
      <c r="D398" s="380"/>
      <c r="E398" s="380"/>
      <c r="F398" s="380"/>
      <c r="G398" s="380"/>
      <c r="H398" s="380"/>
      <c r="I398" s="380"/>
      <c r="J398" s="380"/>
      <c r="K398" s="380"/>
      <c r="L398" s="380"/>
      <c r="M398" s="380"/>
      <c r="N398" s="380"/>
      <c r="O398" s="380"/>
      <c r="P398" s="380"/>
      <c r="Q398" s="380"/>
      <c r="R398" s="380"/>
      <c r="S398" s="380"/>
      <c r="T398" s="380"/>
    </row>
    <row r="399" spans="1:20">
      <c r="A399" s="380"/>
      <c r="B399" s="380"/>
      <c r="C399" s="380"/>
      <c r="D399" s="380"/>
      <c r="E399" s="380"/>
      <c r="F399" s="380"/>
      <c r="G399" s="380"/>
      <c r="H399" s="380"/>
      <c r="I399" s="380"/>
      <c r="J399" s="380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</row>
    <row r="400" spans="1:20">
      <c r="A400" s="380"/>
      <c r="B400" s="380"/>
      <c r="C400" s="380"/>
      <c r="D400" s="380"/>
      <c r="E400" s="380"/>
      <c r="F400" s="380"/>
      <c r="G400" s="380"/>
      <c r="H400" s="380"/>
      <c r="I400" s="380"/>
      <c r="J400" s="380"/>
      <c r="K400" s="380"/>
      <c r="L400" s="380"/>
      <c r="M400" s="380"/>
      <c r="N400" s="380"/>
      <c r="O400" s="380"/>
      <c r="P400" s="380"/>
      <c r="Q400" s="380"/>
      <c r="R400" s="380"/>
      <c r="S400" s="380"/>
      <c r="T400" s="380"/>
    </row>
    <row r="401" spans="1:20">
      <c r="A401" s="380"/>
      <c r="B401" s="380"/>
      <c r="C401" s="380"/>
      <c r="D401" s="380"/>
      <c r="E401" s="380"/>
      <c r="F401" s="380"/>
      <c r="G401" s="380"/>
      <c r="H401" s="380"/>
      <c r="I401" s="380"/>
      <c r="J401" s="380"/>
      <c r="K401" s="380"/>
      <c r="L401" s="380"/>
      <c r="M401" s="380"/>
      <c r="N401" s="380"/>
      <c r="O401" s="380"/>
      <c r="P401" s="380"/>
      <c r="Q401" s="380"/>
      <c r="R401" s="380"/>
      <c r="S401" s="380"/>
      <c r="T401" s="380"/>
    </row>
    <row r="402" spans="1:20">
      <c r="A402" s="380"/>
      <c r="B402" s="380"/>
      <c r="C402" s="380"/>
      <c r="D402" s="380"/>
      <c r="E402" s="380"/>
      <c r="F402" s="380"/>
      <c r="G402" s="380"/>
      <c r="H402" s="380"/>
      <c r="I402" s="380"/>
      <c r="J402" s="380"/>
      <c r="K402" s="380"/>
      <c r="L402" s="380"/>
      <c r="M402" s="380"/>
      <c r="N402" s="380"/>
      <c r="O402" s="380"/>
      <c r="P402" s="380"/>
      <c r="Q402" s="380"/>
      <c r="R402" s="380"/>
      <c r="S402" s="380"/>
      <c r="T402" s="380"/>
    </row>
    <row r="403" spans="1:20">
      <c r="A403" s="380"/>
      <c r="B403" s="380"/>
      <c r="C403" s="380"/>
      <c r="D403" s="380"/>
      <c r="E403" s="380"/>
      <c r="F403" s="380"/>
      <c r="G403" s="380"/>
      <c r="H403" s="380"/>
      <c r="I403" s="380"/>
      <c r="J403" s="380"/>
      <c r="K403" s="380"/>
      <c r="L403" s="380"/>
      <c r="M403" s="380"/>
      <c r="N403" s="380"/>
      <c r="O403" s="380"/>
      <c r="P403" s="380"/>
      <c r="Q403" s="380"/>
      <c r="R403" s="380"/>
      <c r="S403" s="380"/>
      <c r="T403" s="380"/>
    </row>
    <row r="404" spans="1:20">
      <c r="A404" s="380"/>
      <c r="B404" s="380"/>
      <c r="C404" s="380"/>
      <c r="D404" s="380"/>
      <c r="E404" s="380"/>
      <c r="F404" s="380"/>
      <c r="G404" s="380"/>
      <c r="H404" s="380"/>
      <c r="I404" s="380"/>
      <c r="J404" s="380"/>
      <c r="K404" s="380"/>
      <c r="L404" s="380"/>
      <c r="M404" s="380"/>
      <c r="N404" s="380"/>
      <c r="O404" s="380"/>
      <c r="P404" s="380"/>
      <c r="Q404" s="380"/>
      <c r="R404" s="380"/>
      <c r="S404" s="380"/>
      <c r="T404" s="380"/>
    </row>
    <row r="405" spans="1:20">
      <c r="A405" s="380"/>
      <c r="B405" s="380"/>
      <c r="C405" s="380"/>
      <c r="D405" s="380"/>
      <c r="E405" s="380"/>
      <c r="F405" s="380"/>
      <c r="G405" s="380"/>
      <c r="H405" s="380"/>
      <c r="I405" s="380"/>
      <c r="J405" s="380"/>
      <c r="K405" s="380"/>
      <c r="L405" s="380"/>
      <c r="M405" s="380"/>
      <c r="N405" s="380"/>
      <c r="O405" s="380"/>
      <c r="P405" s="380"/>
      <c r="Q405" s="380"/>
      <c r="R405" s="380"/>
      <c r="S405" s="380"/>
      <c r="T405" s="380"/>
    </row>
    <row r="406" spans="1:20">
      <c r="A406" s="380"/>
      <c r="B406" s="380"/>
      <c r="C406" s="380"/>
      <c r="D406" s="380"/>
      <c r="E406" s="380"/>
      <c r="F406" s="380"/>
      <c r="G406" s="380"/>
      <c r="H406" s="380"/>
      <c r="I406" s="380"/>
      <c r="J406" s="380"/>
      <c r="K406" s="380"/>
      <c r="L406" s="380"/>
      <c r="M406" s="380"/>
      <c r="N406" s="380"/>
      <c r="O406" s="380"/>
      <c r="P406" s="380"/>
      <c r="Q406" s="380"/>
      <c r="R406" s="380"/>
      <c r="S406" s="380"/>
      <c r="T406" s="380"/>
    </row>
    <row r="407" spans="1:20">
      <c r="A407" s="380"/>
      <c r="B407" s="380"/>
      <c r="C407" s="380"/>
      <c r="D407" s="380"/>
      <c r="E407" s="380"/>
      <c r="F407" s="380"/>
      <c r="G407" s="380"/>
      <c r="H407" s="380"/>
      <c r="I407" s="380"/>
      <c r="J407" s="380"/>
      <c r="K407" s="380"/>
      <c r="L407" s="380"/>
      <c r="M407" s="380"/>
      <c r="N407" s="380"/>
      <c r="O407" s="380"/>
      <c r="P407" s="380"/>
      <c r="Q407" s="380"/>
      <c r="R407" s="380"/>
      <c r="S407" s="380"/>
      <c r="T407" s="380"/>
    </row>
    <row r="408" spans="1:20">
      <c r="A408" s="380"/>
      <c r="B408" s="380"/>
      <c r="C408" s="380"/>
      <c r="D408" s="380"/>
      <c r="E408" s="380"/>
      <c r="F408" s="380"/>
      <c r="G408" s="380"/>
      <c r="H408" s="380"/>
      <c r="I408" s="380"/>
      <c r="J408" s="380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</row>
    <row r="409" spans="1:20">
      <c r="A409" s="380"/>
      <c r="B409" s="380"/>
      <c r="C409" s="380"/>
      <c r="D409" s="380"/>
      <c r="E409" s="380"/>
      <c r="F409" s="380"/>
      <c r="G409" s="380"/>
      <c r="H409" s="380"/>
      <c r="I409" s="380"/>
      <c r="J409" s="380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</row>
    <row r="410" spans="1:20">
      <c r="A410" s="380"/>
      <c r="B410" s="380"/>
      <c r="C410" s="380"/>
      <c r="D410" s="380"/>
      <c r="E410" s="380"/>
      <c r="F410" s="380"/>
      <c r="G410" s="380"/>
      <c r="H410" s="380"/>
      <c r="I410" s="380"/>
      <c r="J410" s="380"/>
      <c r="K410" s="380"/>
      <c r="L410" s="380"/>
      <c r="M410" s="380"/>
      <c r="N410" s="380"/>
      <c r="O410" s="380"/>
      <c r="P410" s="380"/>
      <c r="Q410" s="380"/>
      <c r="R410" s="380"/>
      <c r="S410" s="380"/>
      <c r="T410" s="380"/>
    </row>
    <row r="411" spans="1:20">
      <c r="A411" s="380"/>
      <c r="B411" s="380"/>
      <c r="C411" s="380"/>
      <c r="D411" s="380"/>
      <c r="E411" s="380"/>
      <c r="F411" s="380"/>
      <c r="G411" s="380"/>
      <c r="H411" s="380"/>
      <c r="I411" s="380"/>
      <c r="J411" s="380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</row>
    <row r="412" spans="1:20">
      <c r="A412" s="380"/>
      <c r="B412" s="380"/>
      <c r="C412" s="380"/>
      <c r="D412" s="380"/>
      <c r="E412" s="380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</row>
    <row r="413" spans="1:20">
      <c r="A413" s="380"/>
      <c r="B413" s="380"/>
      <c r="C413" s="380"/>
      <c r="D413" s="380"/>
      <c r="E413" s="380"/>
      <c r="F413" s="380"/>
      <c r="G413" s="380"/>
      <c r="H413" s="380"/>
      <c r="I413" s="380"/>
      <c r="J413" s="380"/>
      <c r="K413" s="380"/>
      <c r="L413" s="380"/>
      <c r="M413" s="380"/>
      <c r="N413" s="380"/>
      <c r="O413" s="380"/>
      <c r="P413" s="380"/>
      <c r="Q413" s="380"/>
      <c r="R413" s="380"/>
      <c r="S413" s="380"/>
      <c r="T413" s="380"/>
    </row>
    <row r="414" spans="1:20">
      <c r="A414" s="380"/>
      <c r="B414" s="380"/>
      <c r="C414" s="380"/>
      <c r="D414" s="380"/>
      <c r="E414" s="380"/>
      <c r="F414" s="380"/>
      <c r="G414" s="380"/>
      <c r="H414" s="380"/>
      <c r="I414" s="380"/>
      <c r="J414" s="380"/>
      <c r="K414" s="380"/>
      <c r="L414" s="380"/>
      <c r="M414" s="380"/>
      <c r="N414" s="380"/>
      <c r="O414" s="380"/>
      <c r="P414" s="380"/>
      <c r="Q414" s="380"/>
      <c r="R414" s="380"/>
      <c r="S414" s="380"/>
      <c r="T414" s="380"/>
    </row>
    <row r="415" spans="1:20">
      <c r="A415" s="380"/>
      <c r="B415" s="380"/>
      <c r="C415" s="380"/>
      <c r="D415" s="380"/>
      <c r="E415" s="380"/>
      <c r="F415" s="380"/>
      <c r="G415" s="380"/>
      <c r="H415" s="380"/>
      <c r="I415" s="380"/>
      <c r="J415" s="380"/>
      <c r="K415" s="380"/>
      <c r="L415" s="380"/>
      <c r="M415" s="380"/>
      <c r="N415" s="380"/>
      <c r="O415" s="380"/>
      <c r="P415" s="380"/>
      <c r="Q415" s="380"/>
      <c r="R415" s="380"/>
      <c r="S415" s="380"/>
      <c r="T415" s="380"/>
    </row>
    <row r="416" spans="1:20">
      <c r="A416" s="380"/>
      <c r="B416" s="380"/>
      <c r="C416" s="380"/>
      <c r="D416" s="380"/>
      <c r="E416" s="380"/>
      <c r="F416" s="380"/>
      <c r="G416" s="380"/>
      <c r="H416" s="380"/>
      <c r="I416" s="380"/>
      <c r="J416" s="380"/>
      <c r="K416" s="380"/>
      <c r="L416" s="380"/>
      <c r="M416" s="380"/>
      <c r="N416" s="380"/>
      <c r="O416" s="380"/>
      <c r="P416" s="380"/>
      <c r="Q416" s="380"/>
      <c r="R416" s="380"/>
      <c r="S416" s="380"/>
      <c r="T416" s="380"/>
    </row>
    <row r="417" spans="1:20">
      <c r="A417" s="380"/>
      <c r="B417" s="380"/>
      <c r="C417" s="380"/>
      <c r="D417" s="380"/>
      <c r="E417" s="380"/>
      <c r="F417" s="380"/>
      <c r="G417" s="380"/>
      <c r="H417" s="380"/>
      <c r="I417" s="380"/>
      <c r="J417" s="380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</row>
    <row r="418" spans="1:20">
      <c r="A418" s="380"/>
      <c r="B418" s="380"/>
      <c r="C418" s="380"/>
      <c r="D418" s="380"/>
      <c r="E418" s="380"/>
      <c r="F418" s="380"/>
      <c r="G418" s="380"/>
      <c r="H418" s="380"/>
      <c r="I418" s="380"/>
      <c r="J418" s="380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</row>
    <row r="419" spans="1:20">
      <c r="A419" s="380"/>
      <c r="B419" s="380"/>
      <c r="C419" s="380"/>
      <c r="D419" s="380"/>
      <c r="E419" s="380"/>
      <c r="F419" s="380"/>
      <c r="G419" s="380"/>
      <c r="H419" s="380"/>
      <c r="I419" s="380"/>
      <c r="J419" s="380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</row>
    <row r="420" spans="1:20">
      <c r="A420" s="380"/>
      <c r="B420" s="380"/>
      <c r="C420" s="380"/>
      <c r="D420" s="380"/>
      <c r="E420" s="380"/>
      <c r="F420" s="380"/>
      <c r="G420" s="380"/>
      <c r="H420" s="380"/>
      <c r="I420" s="380"/>
      <c r="J420" s="380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</row>
    <row r="421" spans="1:20">
      <c r="A421" s="380"/>
      <c r="B421" s="380"/>
      <c r="C421" s="380"/>
      <c r="D421" s="380"/>
      <c r="E421" s="380"/>
      <c r="F421" s="380"/>
      <c r="G421" s="380"/>
      <c r="H421" s="380"/>
      <c r="I421" s="380"/>
      <c r="J421" s="380"/>
      <c r="K421" s="380"/>
      <c r="L421" s="380"/>
      <c r="M421" s="380"/>
      <c r="N421" s="380"/>
      <c r="O421" s="380"/>
      <c r="P421" s="380"/>
      <c r="Q421" s="380"/>
      <c r="R421" s="380"/>
      <c r="S421" s="380"/>
      <c r="T421" s="380"/>
    </row>
    <row r="422" spans="1:20">
      <c r="A422" s="380"/>
      <c r="B422" s="380"/>
      <c r="C422" s="380"/>
      <c r="D422" s="380"/>
      <c r="E422" s="380"/>
      <c r="F422" s="380"/>
      <c r="G422" s="380"/>
      <c r="H422" s="380"/>
      <c r="I422" s="380"/>
      <c r="J422" s="380"/>
      <c r="K422" s="380"/>
      <c r="L422" s="380"/>
      <c r="M422" s="380"/>
      <c r="N422" s="380"/>
      <c r="O422" s="380"/>
      <c r="P422" s="380"/>
      <c r="Q422" s="380"/>
      <c r="R422" s="380"/>
      <c r="S422" s="380"/>
      <c r="T422" s="380"/>
    </row>
    <row r="423" spans="1:20">
      <c r="A423" s="380"/>
      <c r="B423" s="380"/>
      <c r="C423" s="380"/>
      <c r="D423" s="380"/>
      <c r="E423" s="380"/>
      <c r="F423" s="380"/>
      <c r="G423" s="380"/>
      <c r="H423" s="380"/>
      <c r="I423" s="380"/>
      <c r="J423" s="380"/>
      <c r="K423" s="380"/>
      <c r="L423" s="380"/>
      <c r="M423" s="380"/>
      <c r="N423" s="380"/>
      <c r="O423" s="380"/>
      <c r="P423" s="380"/>
      <c r="Q423" s="380"/>
      <c r="R423" s="380"/>
      <c r="S423" s="380"/>
      <c r="T423" s="380"/>
    </row>
    <row r="424" spans="1:20">
      <c r="A424" s="380"/>
      <c r="B424" s="380"/>
      <c r="C424" s="380"/>
      <c r="D424" s="380"/>
      <c r="E424" s="380"/>
      <c r="F424" s="380"/>
      <c r="G424" s="380"/>
      <c r="H424" s="380"/>
      <c r="I424" s="380"/>
      <c r="J424" s="380"/>
      <c r="K424" s="380"/>
      <c r="L424" s="380"/>
      <c r="M424" s="380"/>
      <c r="N424" s="380"/>
      <c r="O424" s="380"/>
      <c r="P424" s="380"/>
      <c r="Q424" s="380"/>
      <c r="R424" s="380"/>
      <c r="S424" s="380"/>
      <c r="T424" s="380"/>
    </row>
    <row r="425" spans="1:20">
      <c r="A425" s="380"/>
      <c r="B425" s="380"/>
      <c r="C425" s="380"/>
      <c r="D425" s="380"/>
      <c r="E425" s="380"/>
      <c r="F425" s="380"/>
      <c r="G425" s="380"/>
      <c r="H425" s="380"/>
      <c r="I425" s="380"/>
      <c r="J425" s="380"/>
      <c r="K425" s="380"/>
      <c r="L425" s="380"/>
      <c r="M425" s="380"/>
      <c r="N425" s="380"/>
      <c r="O425" s="380"/>
      <c r="P425" s="380"/>
      <c r="Q425" s="380"/>
      <c r="R425" s="380"/>
      <c r="S425" s="380"/>
      <c r="T425" s="380"/>
    </row>
    <row r="426" spans="1:20">
      <c r="A426" s="380"/>
      <c r="B426" s="380"/>
      <c r="C426" s="380"/>
      <c r="D426" s="380"/>
      <c r="E426" s="380"/>
      <c r="F426" s="380"/>
      <c r="G426" s="380"/>
      <c r="H426" s="380"/>
      <c r="I426" s="380"/>
      <c r="J426" s="380"/>
      <c r="K426" s="380"/>
      <c r="L426" s="380"/>
      <c r="M426" s="380"/>
      <c r="N426" s="380"/>
      <c r="O426" s="380"/>
      <c r="P426" s="380"/>
      <c r="Q426" s="380"/>
      <c r="R426" s="380"/>
      <c r="S426" s="380"/>
      <c r="T426" s="380"/>
    </row>
    <row r="427" spans="1:20">
      <c r="A427" s="380"/>
      <c r="B427" s="380"/>
      <c r="C427" s="380"/>
      <c r="D427" s="380"/>
      <c r="E427" s="380"/>
      <c r="F427" s="380"/>
      <c r="G427" s="380"/>
      <c r="H427" s="380"/>
      <c r="I427" s="380"/>
      <c r="J427" s="380"/>
      <c r="K427" s="380"/>
      <c r="L427" s="380"/>
      <c r="M427" s="380"/>
      <c r="N427" s="380"/>
      <c r="O427" s="380"/>
      <c r="P427" s="380"/>
      <c r="Q427" s="380"/>
      <c r="R427" s="380"/>
      <c r="S427" s="380"/>
      <c r="T427" s="380"/>
    </row>
    <row r="428" spans="1:20">
      <c r="A428" s="380"/>
      <c r="B428" s="380"/>
      <c r="C428" s="380"/>
      <c r="D428" s="380"/>
      <c r="E428" s="380"/>
      <c r="F428" s="380"/>
      <c r="G428" s="380"/>
      <c r="H428" s="380"/>
      <c r="I428" s="380"/>
      <c r="J428" s="380"/>
      <c r="K428" s="380"/>
      <c r="L428" s="380"/>
      <c r="M428" s="380"/>
      <c r="N428" s="380"/>
      <c r="O428" s="380"/>
      <c r="P428" s="380"/>
      <c r="Q428" s="380"/>
      <c r="R428" s="380"/>
      <c r="S428" s="380"/>
      <c r="T428" s="380"/>
    </row>
    <row r="429" spans="1:20">
      <c r="A429" s="380"/>
      <c r="B429" s="380"/>
      <c r="C429" s="380"/>
      <c r="D429" s="380"/>
      <c r="E429" s="380"/>
      <c r="F429" s="380"/>
      <c r="G429" s="380"/>
      <c r="H429" s="380"/>
      <c r="I429" s="380"/>
      <c r="J429" s="380"/>
      <c r="K429" s="380"/>
      <c r="L429" s="380"/>
      <c r="M429" s="380"/>
      <c r="N429" s="380"/>
      <c r="O429" s="380"/>
      <c r="P429" s="380"/>
      <c r="Q429" s="380"/>
      <c r="R429" s="380"/>
      <c r="S429" s="380"/>
      <c r="T429" s="380"/>
    </row>
    <row r="430" spans="1:20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  <c r="N430" s="380"/>
      <c r="O430" s="380"/>
      <c r="P430" s="380"/>
      <c r="Q430" s="380"/>
      <c r="R430" s="380"/>
      <c r="S430" s="380"/>
      <c r="T430" s="380"/>
    </row>
    <row r="431" spans="1:20">
      <c r="A431" s="380"/>
      <c r="B431" s="380"/>
      <c r="C431" s="380"/>
      <c r="D431" s="380"/>
      <c r="E431" s="380"/>
      <c r="F431" s="380"/>
      <c r="G431" s="380"/>
      <c r="H431" s="380"/>
      <c r="I431" s="380"/>
      <c r="J431" s="380"/>
      <c r="K431" s="380"/>
      <c r="L431" s="380"/>
      <c r="M431" s="380"/>
      <c r="N431" s="380"/>
      <c r="O431" s="380"/>
      <c r="P431" s="380"/>
      <c r="Q431" s="380"/>
      <c r="R431" s="380"/>
      <c r="S431" s="380"/>
      <c r="T431" s="380"/>
    </row>
    <row r="432" spans="1:20">
      <c r="A432" s="380"/>
      <c r="B432" s="380"/>
      <c r="C432" s="380"/>
      <c r="D432" s="380"/>
      <c r="E432" s="380"/>
      <c r="F432" s="380"/>
      <c r="G432" s="380"/>
      <c r="H432" s="380"/>
      <c r="I432" s="380"/>
      <c r="J432" s="380"/>
      <c r="K432" s="380"/>
      <c r="L432" s="380"/>
      <c r="M432" s="380"/>
      <c r="N432" s="380"/>
      <c r="O432" s="380"/>
      <c r="P432" s="380"/>
      <c r="Q432" s="380"/>
      <c r="R432" s="380"/>
      <c r="S432" s="380"/>
      <c r="T432" s="380"/>
    </row>
    <row r="433" spans="1:20">
      <c r="A433" s="380"/>
      <c r="B433" s="380"/>
      <c r="C433" s="380"/>
      <c r="D433" s="380"/>
      <c r="E433" s="380"/>
      <c r="F433" s="380"/>
      <c r="G433" s="380"/>
      <c r="H433" s="380"/>
      <c r="I433" s="380"/>
      <c r="J433" s="380"/>
      <c r="K433" s="380"/>
      <c r="L433" s="380"/>
      <c r="M433" s="380"/>
      <c r="N433" s="380"/>
      <c r="O433" s="380"/>
      <c r="P433" s="380"/>
      <c r="Q433" s="380"/>
      <c r="R433" s="380"/>
      <c r="S433" s="380"/>
      <c r="T433" s="380"/>
    </row>
    <row r="434" spans="1:20">
      <c r="A434" s="380"/>
      <c r="B434" s="380"/>
      <c r="C434" s="380"/>
      <c r="D434" s="380"/>
      <c r="E434" s="380"/>
      <c r="F434" s="380"/>
      <c r="G434" s="380"/>
      <c r="H434" s="380"/>
      <c r="I434" s="380"/>
      <c r="J434" s="380"/>
      <c r="K434" s="380"/>
      <c r="L434" s="380"/>
      <c r="M434" s="380"/>
      <c r="N434" s="380"/>
      <c r="O434" s="380"/>
      <c r="P434" s="380"/>
      <c r="Q434" s="380"/>
      <c r="R434" s="380"/>
      <c r="S434" s="380"/>
      <c r="T434" s="380"/>
    </row>
    <row r="435" spans="1:20">
      <c r="A435" s="380"/>
      <c r="B435" s="380"/>
      <c r="C435" s="380"/>
      <c r="D435" s="380"/>
      <c r="E435" s="380"/>
      <c r="F435" s="380"/>
      <c r="G435" s="380"/>
      <c r="H435" s="380"/>
      <c r="I435" s="380"/>
      <c r="J435" s="380"/>
      <c r="K435" s="380"/>
      <c r="L435" s="380"/>
      <c r="M435" s="380"/>
      <c r="N435" s="380"/>
      <c r="O435" s="380"/>
      <c r="P435" s="380"/>
      <c r="Q435" s="380"/>
      <c r="R435" s="380"/>
      <c r="S435" s="380"/>
      <c r="T435" s="380"/>
    </row>
    <row r="436" spans="1:20">
      <c r="A436" s="380"/>
      <c r="B436" s="380"/>
      <c r="C436" s="380"/>
      <c r="D436" s="380"/>
      <c r="E436" s="380"/>
      <c r="F436" s="380"/>
      <c r="G436" s="380"/>
      <c r="H436" s="380"/>
      <c r="I436" s="380"/>
      <c r="J436" s="380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</row>
    <row r="437" spans="1:20">
      <c r="A437" s="380"/>
      <c r="B437" s="380"/>
      <c r="C437" s="380"/>
      <c r="D437" s="380"/>
      <c r="E437" s="380"/>
      <c r="F437" s="380"/>
      <c r="G437" s="380"/>
      <c r="H437" s="380"/>
      <c r="I437" s="380"/>
      <c r="J437" s="380"/>
      <c r="K437" s="380"/>
      <c r="L437" s="380"/>
      <c r="M437" s="380"/>
      <c r="N437" s="380"/>
      <c r="O437" s="380"/>
      <c r="P437" s="380"/>
      <c r="Q437" s="380"/>
      <c r="R437" s="380"/>
      <c r="S437" s="380"/>
      <c r="T437" s="380"/>
    </row>
    <row r="438" spans="1:20">
      <c r="A438" s="380"/>
      <c r="B438" s="380"/>
      <c r="C438" s="380"/>
      <c r="D438" s="380"/>
      <c r="E438" s="380"/>
      <c r="F438" s="380"/>
      <c r="G438" s="380"/>
      <c r="H438" s="380"/>
      <c r="I438" s="380"/>
      <c r="J438" s="380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</row>
    <row r="439" spans="1:20">
      <c r="A439" s="380"/>
      <c r="B439" s="380"/>
      <c r="C439" s="380"/>
      <c r="D439" s="380"/>
      <c r="E439" s="380"/>
      <c r="F439" s="380"/>
      <c r="G439" s="380"/>
      <c r="H439" s="380"/>
      <c r="I439" s="380"/>
      <c r="J439" s="380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</row>
    <row r="440" spans="1:20">
      <c r="A440" s="380"/>
      <c r="B440" s="380"/>
      <c r="C440" s="380"/>
      <c r="D440" s="380"/>
      <c r="E440" s="380"/>
      <c r="F440" s="380"/>
      <c r="G440" s="380"/>
      <c r="H440" s="380"/>
      <c r="I440" s="380"/>
      <c r="J440" s="380"/>
      <c r="K440" s="380"/>
      <c r="L440" s="380"/>
      <c r="M440" s="380"/>
      <c r="N440" s="380"/>
      <c r="O440" s="380"/>
      <c r="P440" s="380"/>
      <c r="Q440" s="380"/>
      <c r="R440" s="380"/>
      <c r="S440" s="380"/>
      <c r="T440" s="380"/>
    </row>
    <row r="441" spans="1:20">
      <c r="A441" s="380"/>
      <c r="B441" s="380"/>
      <c r="C441" s="380"/>
      <c r="D441" s="380"/>
      <c r="E441" s="380"/>
      <c r="F441" s="380"/>
      <c r="G441" s="380"/>
      <c r="H441" s="380"/>
      <c r="I441" s="380"/>
      <c r="J441" s="380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</row>
    <row r="442" spans="1:20">
      <c r="A442" s="380"/>
      <c r="B442" s="380"/>
      <c r="C442" s="380"/>
      <c r="D442" s="380"/>
      <c r="E442" s="380"/>
      <c r="F442" s="380"/>
      <c r="G442" s="380"/>
      <c r="H442" s="380"/>
      <c r="I442" s="380"/>
      <c r="J442" s="380"/>
      <c r="K442" s="380"/>
      <c r="L442" s="380"/>
      <c r="M442" s="380"/>
      <c r="N442" s="380"/>
      <c r="O442" s="380"/>
      <c r="P442" s="380"/>
      <c r="Q442" s="380"/>
      <c r="R442" s="380"/>
      <c r="S442" s="380"/>
      <c r="T442" s="380"/>
    </row>
    <row r="443" spans="1:20">
      <c r="A443" s="380"/>
      <c r="B443" s="380"/>
      <c r="C443" s="380"/>
      <c r="D443" s="380"/>
      <c r="E443" s="380"/>
      <c r="F443" s="380"/>
      <c r="G443" s="380"/>
      <c r="H443" s="380"/>
      <c r="I443" s="380"/>
      <c r="J443" s="380"/>
      <c r="K443" s="380"/>
      <c r="L443" s="380"/>
      <c r="M443" s="380"/>
      <c r="N443" s="380"/>
      <c r="O443" s="380"/>
      <c r="P443" s="380"/>
      <c r="Q443" s="380"/>
      <c r="R443" s="380"/>
      <c r="S443" s="380"/>
      <c r="T443" s="380"/>
    </row>
    <row r="444" spans="1:20">
      <c r="A444" s="380"/>
      <c r="B444" s="380"/>
      <c r="C444" s="380"/>
      <c r="D444" s="380"/>
      <c r="E444" s="380"/>
      <c r="F444" s="380"/>
      <c r="G444" s="380"/>
      <c r="H444" s="380"/>
      <c r="I444" s="380"/>
      <c r="J444" s="380"/>
      <c r="K444" s="380"/>
      <c r="L444" s="380"/>
      <c r="M444" s="380"/>
      <c r="N444" s="380"/>
      <c r="O444" s="380"/>
      <c r="P444" s="380"/>
      <c r="Q444" s="380"/>
      <c r="R444" s="380"/>
      <c r="S444" s="380"/>
      <c r="T444" s="380"/>
    </row>
    <row r="445" spans="1:20">
      <c r="A445" s="380"/>
      <c r="B445" s="380"/>
      <c r="C445" s="380"/>
      <c r="D445" s="380"/>
      <c r="E445" s="380"/>
      <c r="F445" s="380"/>
      <c r="G445" s="380"/>
      <c r="H445" s="380"/>
      <c r="I445" s="380"/>
      <c r="J445" s="380"/>
      <c r="K445" s="380"/>
      <c r="L445" s="380"/>
      <c r="M445" s="380"/>
      <c r="N445" s="380"/>
      <c r="O445" s="380"/>
      <c r="P445" s="380"/>
      <c r="Q445" s="380"/>
      <c r="R445" s="380"/>
      <c r="S445" s="380"/>
      <c r="T445" s="380"/>
    </row>
    <row r="446" spans="1:20">
      <c r="A446" s="380"/>
      <c r="B446" s="380"/>
      <c r="C446" s="380"/>
      <c r="D446" s="380"/>
      <c r="E446" s="380"/>
      <c r="F446" s="380"/>
      <c r="G446" s="380"/>
      <c r="H446" s="380"/>
      <c r="I446" s="380"/>
      <c r="J446" s="380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</row>
    <row r="447" spans="1:20">
      <c r="A447" s="380"/>
      <c r="B447" s="380"/>
      <c r="C447" s="380"/>
      <c r="D447" s="380"/>
      <c r="E447" s="380"/>
      <c r="F447" s="380"/>
      <c r="G447" s="380"/>
      <c r="H447" s="380"/>
      <c r="I447" s="380"/>
      <c r="J447" s="380"/>
      <c r="K447" s="380"/>
      <c r="L447" s="380"/>
      <c r="M447" s="380"/>
      <c r="N447" s="380"/>
      <c r="O447" s="380"/>
      <c r="P447" s="380"/>
      <c r="Q447" s="380"/>
      <c r="R447" s="380"/>
      <c r="S447" s="380"/>
      <c r="T447" s="380"/>
    </row>
    <row r="448" spans="1:20">
      <c r="A448" s="380"/>
      <c r="B448" s="380"/>
      <c r="C448" s="380"/>
      <c r="D448" s="380"/>
      <c r="E448" s="380"/>
      <c r="F448" s="380"/>
      <c r="G448" s="380"/>
      <c r="H448" s="380"/>
      <c r="I448" s="380"/>
      <c r="J448" s="380"/>
      <c r="K448" s="380"/>
      <c r="L448" s="380"/>
      <c r="M448" s="380"/>
      <c r="N448" s="380"/>
      <c r="O448" s="380"/>
      <c r="P448" s="380"/>
      <c r="Q448" s="380"/>
      <c r="R448" s="380"/>
      <c r="S448" s="380"/>
      <c r="T448" s="380"/>
    </row>
    <row r="449" spans="1:20">
      <c r="A449" s="380"/>
      <c r="B449" s="380"/>
      <c r="C449" s="380"/>
      <c r="D449" s="380"/>
      <c r="E449" s="380"/>
      <c r="F449" s="380"/>
      <c r="G449" s="380"/>
      <c r="H449" s="380"/>
      <c r="I449" s="380"/>
      <c r="J449" s="380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</row>
    <row r="450" spans="1:20">
      <c r="A450" s="380"/>
      <c r="B450" s="380"/>
      <c r="C450" s="380"/>
      <c r="D450" s="380"/>
      <c r="E450" s="380"/>
      <c r="F450" s="380"/>
      <c r="G450" s="380"/>
      <c r="H450" s="380"/>
      <c r="I450" s="380"/>
      <c r="J450" s="380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</row>
    <row r="451" spans="1:20">
      <c r="A451" s="380"/>
      <c r="B451" s="380"/>
      <c r="C451" s="380"/>
      <c r="D451" s="380"/>
      <c r="E451" s="380"/>
      <c r="F451" s="380"/>
      <c r="G451" s="380"/>
      <c r="H451" s="380"/>
      <c r="I451" s="380"/>
      <c r="J451" s="380"/>
      <c r="K451" s="380"/>
      <c r="L451" s="380"/>
      <c r="M451" s="380"/>
      <c r="N451" s="380"/>
      <c r="O451" s="380"/>
      <c r="P451" s="380"/>
      <c r="Q451" s="380"/>
      <c r="R451" s="380"/>
      <c r="S451" s="380"/>
      <c r="T451" s="380"/>
    </row>
    <row r="452" spans="1:20">
      <c r="A452" s="380"/>
      <c r="B452" s="380"/>
      <c r="C452" s="380"/>
      <c r="D452" s="380"/>
      <c r="E452" s="380"/>
      <c r="F452" s="380"/>
      <c r="G452" s="380"/>
      <c r="H452" s="380"/>
      <c r="I452" s="380"/>
      <c r="J452" s="380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</row>
    <row r="453" spans="1:20">
      <c r="A453" s="380"/>
      <c r="B453" s="380"/>
      <c r="C453" s="380"/>
      <c r="D453" s="380"/>
      <c r="E453" s="380"/>
      <c r="F453" s="380"/>
      <c r="G453" s="380"/>
      <c r="H453" s="380"/>
      <c r="I453" s="380"/>
      <c r="J453" s="380"/>
      <c r="K453" s="380"/>
      <c r="L453" s="380"/>
      <c r="M453" s="380"/>
      <c r="N453" s="380"/>
      <c r="O453" s="380"/>
      <c r="P453" s="380"/>
      <c r="Q453" s="380"/>
      <c r="R453" s="380"/>
      <c r="S453" s="380"/>
      <c r="T453" s="380"/>
    </row>
    <row r="454" spans="1:20">
      <c r="A454" s="380"/>
      <c r="B454" s="380"/>
      <c r="C454" s="380"/>
      <c r="D454" s="380"/>
      <c r="E454" s="380"/>
      <c r="F454" s="380"/>
      <c r="G454" s="380"/>
      <c r="H454" s="380"/>
      <c r="I454" s="380"/>
      <c r="J454" s="380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</row>
    <row r="455" spans="1:20">
      <c r="A455" s="380"/>
      <c r="B455" s="380"/>
      <c r="C455" s="380"/>
      <c r="D455" s="380"/>
      <c r="E455" s="380"/>
      <c r="F455" s="380"/>
      <c r="G455" s="380"/>
      <c r="H455" s="380"/>
      <c r="I455" s="380"/>
      <c r="J455" s="380"/>
      <c r="K455" s="380"/>
      <c r="L455" s="380"/>
      <c r="M455" s="380"/>
      <c r="N455" s="380"/>
      <c r="O455" s="380"/>
      <c r="P455" s="380"/>
      <c r="Q455" s="380"/>
      <c r="R455" s="380"/>
      <c r="S455" s="380"/>
      <c r="T455" s="380"/>
    </row>
    <row r="456" spans="1:20">
      <c r="A456" s="380"/>
      <c r="B456" s="380"/>
      <c r="C456" s="380"/>
      <c r="D456" s="380"/>
      <c r="E456" s="380"/>
      <c r="F456" s="380"/>
      <c r="G456" s="380"/>
      <c r="H456" s="380"/>
      <c r="I456" s="380"/>
      <c r="J456" s="380"/>
      <c r="K456" s="380"/>
      <c r="L456" s="380"/>
      <c r="M456" s="380"/>
      <c r="N456" s="380"/>
      <c r="O456" s="380"/>
      <c r="P456" s="380"/>
      <c r="Q456" s="380"/>
      <c r="R456" s="380"/>
      <c r="S456" s="380"/>
      <c r="T456" s="380"/>
    </row>
    <row r="457" spans="1:20">
      <c r="A457" s="380"/>
      <c r="B457" s="380"/>
      <c r="C457" s="380"/>
      <c r="D457" s="380"/>
      <c r="E457" s="380"/>
      <c r="F457" s="380"/>
      <c r="G457" s="380"/>
      <c r="H457" s="380"/>
      <c r="I457" s="380"/>
      <c r="J457" s="380"/>
      <c r="K457" s="380"/>
      <c r="L457" s="380"/>
      <c r="M457" s="380"/>
      <c r="N457" s="380"/>
      <c r="O457" s="380"/>
      <c r="P457" s="380"/>
      <c r="Q457" s="380"/>
      <c r="R457" s="380"/>
      <c r="S457" s="380"/>
      <c r="T457" s="380"/>
    </row>
    <row r="458" spans="1:20">
      <c r="A458" s="380"/>
      <c r="B458" s="380"/>
      <c r="C458" s="380"/>
      <c r="D458" s="380"/>
      <c r="E458" s="380"/>
      <c r="F458" s="380"/>
      <c r="G458" s="380"/>
      <c r="H458" s="380"/>
      <c r="I458" s="380"/>
      <c r="J458" s="380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</row>
    <row r="459" spans="1:20">
      <c r="A459" s="380"/>
      <c r="B459" s="380"/>
      <c r="C459" s="380"/>
      <c r="D459" s="380"/>
      <c r="E459" s="380"/>
      <c r="F459" s="380"/>
      <c r="G459" s="380"/>
      <c r="H459" s="380"/>
      <c r="I459" s="380"/>
      <c r="J459" s="380"/>
      <c r="K459" s="380"/>
      <c r="L459" s="380"/>
      <c r="M459" s="380"/>
      <c r="N459" s="380"/>
      <c r="O459" s="380"/>
      <c r="P459" s="380"/>
      <c r="Q459" s="380"/>
      <c r="R459" s="380"/>
      <c r="S459" s="380"/>
      <c r="T459" s="380"/>
    </row>
    <row r="460" spans="1:20">
      <c r="A460" s="380"/>
      <c r="B460" s="380"/>
      <c r="C460" s="380"/>
      <c r="D460" s="380"/>
      <c r="E460" s="380"/>
      <c r="F460" s="380"/>
      <c r="G460" s="380"/>
      <c r="H460" s="380"/>
      <c r="I460" s="380"/>
      <c r="J460" s="380"/>
      <c r="K460" s="380"/>
      <c r="L460" s="380"/>
      <c r="M460" s="380"/>
      <c r="N460" s="380"/>
      <c r="O460" s="380"/>
      <c r="P460" s="380"/>
      <c r="Q460" s="380"/>
      <c r="R460" s="380"/>
      <c r="S460" s="380"/>
      <c r="T460" s="380"/>
    </row>
    <row r="461" spans="1:20">
      <c r="A461" s="380"/>
      <c r="B461" s="380"/>
      <c r="C461" s="380"/>
      <c r="D461" s="380"/>
      <c r="E461" s="380"/>
      <c r="F461" s="380"/>
      <c r="G461" s="380"/>
      <c r="H461" s="380"/>
      <c r="I461" s="380"/>
      <c r="J461" s="380"/>
      <c r="K461" s="380"/>
      <c r="L461" s="380"/>
      <c r="M461" s="380"/>
      <c r="N461" s="380"/>
      <c r="O461" s="380"/>
      <c r="P461" s="380"/>
      <c r="Q461" s="380"/>
      <c r="R461" s="380"/>
      <c r="S461" s="380"/>
      <c r="T461" s="380"/>
    </row>
    <row r="462" spans="1:20">
      <c r="A462" s="380"/>
      <c r="B462" s="380"/>
      <c r="C462" s="380"/>
      <c r="D462" s="380"/>
      <c r="E462" s="380"/>
      <c r="F462" s="380"/>
      <c r="G462" s="380"/>
      <c r="H462" s="380"/>
      <c r="I462" s="380"/>
      <c r="J462" s="380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</row>
    <row r="463" spans="1:20">
      <c r="A463" s="380"/>
      <c r="B463" s="380"/>
      <c r="C463" s="380"/>
      <c r="D463" s="380"/>
      <c r="E463" s="380"/>
      <c r="F463" s="380"/>
      <c r="G463" s="380"/>
      <c r="H463" s="380"/>
      <c r="I463" s="380"/>
      <c r="J463" s="380"/>
      <c r="K463" s="380"/>
      <c r="L463" s="380"/>
      <c r="M463" s="380"/>
      <c r="N463" s="380"/>
      <c r="O463" s="380"/>
      <c r="P463" s="380"/>
      <c r="Q463" s="380"/>
      <c r="R463" s="380"/>
      <c r="S463" s="380"/>
      <c r="T463" s="380"/>
    </row>
    <row r="464" spans="1:20">
      <c r="A464" s="380"/>
      <c r="B464" s="380"/>
      <c r="C464" s="380"/>
      <c r="D464" s="380"/>
      <c r="E464" s="380"/>
      <c r="F464" s="380"/>
      <c r="G464" s="380"/>
      <c r="H464" s="380"/>
      <c r="I464" s="380"/>
      <c r="J464" s="380"/>
      <c r="K464" s="380"/>
      <c r="L464" s="380"/>
      <c r="M464" s="380"/>
      <c r="N464" s="380"/>
      <c r="O464" s="380"/>
      <c r="P464" s="380"/>
      <c r="Q464" s="380"/>
      <c r="R464" s="380"/>
      <c r="S464" s="380"/>
      <c r="T464" s="380"/>
    </row>
    <row r="465" spans="1:20">
      <c r="A465" s="380"/>
      <c r="B465" s="380"/>
      <c r="C465" s="380"/>
      <c r="D465" s="380"/>
      <c r="E465" s="380"/>
      <c r="F465" s="380"/>
      <c r="G465" s="380"/>
      <c r="H465" s="380"/>
      <c r="I465" s="380"/>
      <c r="J465" s="380"/>
      <c r="K465" s="380"/>
      <c r="L465" s="380"/>
      <c r="M465" s="380"/>
      <c r="N465" s="380"/>
      <c r="O465" s="380"/>
      <c r="P465" s="380"/>
      <c r="Q465" s="380"/>
      <c r="R465" s="380"/>
      <c r="S465" s="380"/>
      <c r="T465" s="380"/>
    </row>
    <row r="466" spans="1:20">
      <c r="A466" s="380"/>
      <c r="B466" s="380"/>
      <c r="C466" s="380"/>
      <c r="D466" s="380"/>
      <c r="E466" s="380"/>
      <c r="F466" s="380"/>
      <c r="G466" s="380"/>
      <c r="H466" s="380"/>
      <c r="I466" s="380"/>
      <c r="J466" s="380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</row>
    <row r="467" spans="1:20">
      <c r="A467" s="380"/>
      <c r="B467" s="380"/>
      <c r="C467" s="380"/>
      <c r="D467" s="380"/>
      <c r="E467" s="380"/>
      <c r="F467" s="380"/>
      <c r="G467" s="380"/>
      <c r="H467" s="380"/>
      <c r="I467" s="380"/>
      <c r="J467" s="380"/>
      <c r="K467" s="380"/>
      <c r="L467" s="380"/>
      <c r="M467" s="380"/>
      <c r="N467" s="380"/>
      <c r="O467" s="380"/>
      <c r="P467" s="380"/>
      <c r="Q467" s="380"/>
      <c r="R467" s="380"/>
      <c r="S467" s="380"/>
      <c r="T467" s="380"/>
    </row>
    <row r="468" spans="1:20">
      <c r="A468" s="380"/>
      <c r="B468" s="380"/>
      <c r="C468" s="380"/>
      <c r="D468" s="380"/>
      <c r="E468" s="380"/>
      <c r="F468" s="380"/>
      <c r="G468" s="380"/>
      <c r="H468" s="380"/>
      <c r="I468" s="380"/>
      <c r="J468" s="380"/>
      <c r="K468" s="380"/>
      <c r="L468" s="380"/>
      <c r="M468" s="380"/>
      <c r="N468" s="380"/>
      <c r="O468" s="380"/>
      <c r="P468" s="380"/>
      <c r="Q468" s="380"/>
      <c r="R468" s="380"/>
      <c r="S468" s="380"/>
      <c r="T468" s="380"/>
    </row>
    <row r="469" spans="1:20">
      <c r="A469" s="380"/>
      <c r="B469" s="380"/>
      <c r="C469" s="380"/>
      <c r="D469" s="380"/>
      <c r="E469" s="380"/>
      <c r="F469" s="380"/>
      <c r="G469" s="380"/>
      <c r="H469" s="380"/>
      <c r="I469" s="380"/>
      <c r="J469" s="380"/>
      <c r="K469" s="380"/>
      <c r="L469" s="380"/>
      <c r="M469" s="380"/>
      <c r="N469" s="380"/>
      <c r="O469" s="380"/>
      <c r="P469" s="380"/>
      <c r="Q469" s="380"/>
      <c r="R469" s="380"/>
      <c r="S469" s="380"/>
      <c r="T469" s="380"/>
    </row>
    <row r="470" spans="1:20">
      <c r="A470" s="380"/>
      <c r="B470" s="380"/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</row>
    <row r="471" spans="1:20">
      <c r="A471" s="380"/>
      <c r="B471" s="380"/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</row>
    <row r="472" spans="1:20">
      <c r="A472" s="380"/>
      <c r="B472" s="380"/>
      <c r="C472" s="380"/>
      <c r="D472" s="380"/>
      <c r="E472" s="380"/>
      <c r="F472" s="380"/>
      <c r="G472" s="380"/>
      <c r="H472" s="380"/>
      <c r="I472" s="380"/>
      <c r="J472" s="380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</row>
    <row r="473" spans="1:20">
      <c r="A473" s="380"/>
      <c r="B473" s="380"/>
      <c r="C473" s="380"/>
      <c r="D473" s="380"/>
      <c r="E473" s="380"/>
      <c r="F473" s="380"/>
      <c r="G473" s="380"/>
      <c r="H473" s="380"/>
      <c r="I473" s="380"/>
      <c r="J473" s="380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</row>
    <row r="474" spans="1:20">
      <c r="A474" s="380"/>
      <c r="B474" s="380"/>
      <c r="C474" s="380"/>
      <c r="D474" s="380"/>
      <c r="E474" s="380"/>
      <c r="F474" s="380"/>
      <c r="G474" s="380"/>
      <c r="H474" s="380"/>
      <c r="I474" s="380"/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</row>
    <row r="475" spans="1:20">
      <c r="A475" s="380"/>
      <c r="B475" s="380"/>
      <c r="C475" s="380"/>
      <c r="D475" s="380"/>
      <c r="E475" s="380"/>
      <c r="F475" s="380"/>
      <c r="G475" s="380"/>
      <c r="H475" s="380"/>
      <c r="I475" s="380"/>
      <c r="J475" s="380"/>
      <c r="K475" s="380"/>
      <c r="L475" s="380"/>
      <c r="M475" s="380"/>
      <c r="N475" s="380"/>
      <c r="O475" s="380"/>
      <c r="P475" s="380"/>
      <c r="Q475" s="380"/>
      <c r="R475" s="380"/>
      <c r="S475" s="380"/>
      <c r="T475" s="380"/>
    </row>
    <row r="476" spans="1:20">
      <c r="A476" s="380"/>
      <c r="B476" s="380"/>
      <c r="C476" s="380"/>
      <c r="D476" s="380"/>
      <c r="E476" s="380"/>
      <c r="F476" s="380"/>
      <c r="G476" s="380"/>
      <c r="H476" s="380"/>
      <c r="I476" s="380"/>
      <c r="J476" s="380"/>
      <c r="K476" s="380"/>
      <c r="L476" s="380"/>
      <c r="M476" s="380"/>
      <c r="N476" s="380"/>
      <c r="O476" s="380"/>
      <c r="P476" s="380"/>
      <c r="Q476" s="380"/>
      <c r="R476" s="380"/>
      <c r="S476" s="380"/>
      <c r="T476" s="380"/>
    </row>
    <row r="477" spans="1:20">
      <c r="A477" s="380"/>
      <c r="B477" s="380"/>
      <c r="C477" s="380"/>
      <c r="D477" s="380"/>
      <c r="E477" s="380"/>
      <c r="F477" s="380"/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0"/>
      <c r="S477" s="380"/>
      <c r="T477" s="380"/>
    </row>
    <row r="478" spans="1:20">
      <c r="A478" s="380"/>
      <c r="B478" s="380"/>
      <c r="C478" s="380"/>
      <c r="D478" s="380"/>
      <c r="E478" s="380"/>
      <c r="F478" s="380"/>
      <c r="G478" s="380"/>
      <c r="H478" s="380"/>
      <c r="I478" s="380"/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</row>
    <row r="479" spans="1:20">
      <c r="A479" s="380"/>
      <c r="B479" s="380"/>
      <c r="C479" s="380"/>
      <c r="D479" s="380"/>
      <c r="E479" s="380"/>
      <c r="F479" s="380"/>
      <c r="G479" s="380"/>
      <c r="H479" s="380"/>
      <c r="I479" s="380"/>
      <c r="J479" s="380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</row>
    <row r="480" spans="1:20">
      <c r="A480" s="380"/>
      <c r="B480" s="380"/>
      <c r="C480" s="380"/>
      <c r="D480" s="380"/>
      <c r="E480" s="380"/>
      <c r="F480" s="380"/>
      <c r="G480" s="380"/>
      <c r="H480" s="380"/>
      <c r="I480" s="380"/>
      <c r="J480" s="380"/>
      <c r="K480" s="380"/>
      <c r="L480" s="380"/>
      <c r="M480" s="380"/>
      <c r="N480" s="380"/>
      <c r="O480" s="380"/>
      <c r="P480" s="380"/>
      <c r="Q480" s="380"/>
      <c r="R480" s="380"/>
      <c r="S480" s="380"/>
      <c r="T480" s="380"/>
    </row>
    <row r="481" spans="1:20">
      <c r="A481" s="380"/>
      <c r="B481" s="380"/>
      <c r="C481" s="380"/>
      <c r="D481" s="380"/>
      <c r="E481" s="380"/>
      <c r="F481" s="380"/>
      <c r="G481" s="380"/>
      <c r="H481" s="380"/>
      <c r="I481" s="380"/>
      <c r="J481" s="380"/>
      <c r="K481" s="380"/>
      <c r="L481" s="380"/>
      <c r="M481" s="380"/>
      <c r="N481" s="380"/>
      <c r="O481" s="380"/>
      <c r="P481" s="380"/>
      <c r="Q481" s="380"/>
      <c r="R481" s="380"/>
      <c r="S481" s="380"/>
      <c r="T481" s="380"/>
    </row>
    <row r="482" spans="1:20">
      <c r="A482" s="380"/>
      <c r="B482" s="380"/>
      <c r="C482" s="380"/>
      <c r="D482" s="380"/>
      <c r="E482" s="380"/>
      <c r="F482" s="380"/>
      <c r="G482" s="380"/>
      <c r="H482" s="380"/>
      <c r="I482" s="380"/>
      <c r="J482" s="380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</row>
    <row r="483" spans="1:20">
      <c r="A483" s="380"/>
      <c r="B483" s="380"/>
      <c r="C483" s="380"/>
      <c r="D483" s="380"/>
      <c r="E483" s="380"/>
      <c r="F483" s="380"/>
      <c r="G483" s="380"/>
      <c r="H483" s="380"/>
      <c r="I483" s="380"/>
      <c r="J483" s="380"/>
      <c r="K483" s="380"/>
      <c r="L483" s="380"/>
      <c r="M483" s="380"/>
      <c r="N483" s="380"/>
      <c r="O483" s="380"/>
      <c r="P483" s="380"/>
      <c r="Q483" s="380"/>
      <c r="R483" s="380"/>
      <c r="S483" s="380"/>
      <c r="T483" s="380"/>
    </row>
    <row r="484" spans="1:20">
      <c r="A484" s="380"/>
      <c r="B484" s="380"/>
      <c r="C484" s="380"/>
      <c r="D484" s="380"/>
      <c r="E484" s="380"/>
      <c r="F484" s="380"/>
      <c r="G484" s="380"/>
      <c r="H484" s="380"/>
      <c r="I484" s="380"/>
      <c r="J484" s="380"/>
      <c r="K484" s="380"/>
      <c r="L484" s="380"/>
      <c r="M484" s="380"/>
      <c r="N484" s="380"/>
      <c r="O484" s="380"/>
      <c r="P484" s="380"/>
      <c r="Q484" s="380"/>
      <c r="R484" s="380"/>
      <c r="S484" s="380"/>
      <c r="T484" s="380"/>
    </row>
    <row r="485" spans="1:20">
      <c r="A485" s="380"/>
      <c r="B485" s="380"/>
      <c r="C485" s="380"/>
      <c r="D485" s="380"/>
      <c r="E485" s="380"/>
      <c r="F485" s="380"/>
      <c r="G485" s="380"/>
      <c r="H485" s="380"/>
      <c r="I485" s="380"/>
      <c r="J485" s="380"/>
      <c r="K485" s="380"/>
      <c r="L485" s="380"/>
      <c r="M485" s="380"/>
      <c r="N485" s="380"/>
      <c r="O485" s="380"/>
      <c r="P485" s="380"/>
      <c r="Q485" s="380"/>
      <c r="R485" s="380"/>
      <c r="S485" s="380"/>
      <c r="T485" s="380"/>
    </row>
    <row r="486" spans="1:20">
      <c r="A486" s="380"/>
      <c r="B486" s="380"/>
      <c r="C486" s="380"/>
      <c r="D486" s="380"/>
      <c r="E486" s="380"/>
      <c r="F486" s="380"/>
      <c r="G486" s="380"/>
      <c r="H486" s="380"/>
      <c r="I486" s="380"/>
      <c r="J486" s="380"/>
      <c r="K486" s="380"/>
      <c r="L486" s="380"/>
      <c r="M486" s="380"/>
      <c r="N486" s="380"/>
      <c r="O486" s="380"/>
      <c r="P486" s="380"/>
      <c r="Q486" s="380"/>
      <c r="R486" s="380"/>
      <c r="S486" s="380"/>
      <c r="T486" s="380"/>
    </row>
    <row r="487" spans="1:20">
      <c r="A487" s="380"/>
      <c r="B487" s="380"/>
      <c r="C487" s="380"/>
      <c r="D487" s="380"/>
      <c r="E487" s="380"/>
      <c r="F487" s="380"/>
      <c r="G487" s="380"/>
      <c r="H487" s="380"/>
      <c r="I487" s="380"/>
      <c r="J487" s="380"/>
      <c r="K487" s="380"/>
      <c r="L487" s="380"/>
      <c r="M487" s="380"/>
      <c r="N487" s="380"/>
      <c r="O487" s="380"/>
      <c r="P487" s="380"/>
      <c r="Q487" s="380"/>
      <c r="R487" s="380"/>
      <c r="S487" s="380"/>
      <c r="T487" s="380"/>
    </row>
    <row r="488" spans="1:20">
      <c r="A488" s="380"/>
      <c r="B488" s="380"/>
      <c r="C488" s="380"/>
      <c r="D488" s="380"/>
      <c r="E488" s="380"/>
      <c r="F488" s="380"/>
      <c r="G488" s="380"/>
      <c r="H488" s="380"/>
      <c r="I488" s="380"/>
      <c r="J488" s="380"/>
      <c r="K488" s="380"/>
      <c r="L488" s="380"/>
      <c r="M488" s="380"/>
      <c r="N488" s="380"/>
      <c r="O488" s="380"/>
      <c r="P488" s="380"/>
      <c r="Q488" s="380"/>
      <c r="R488" s="380"/>
      <c r="S488" s="380"/>
      <c r="T488" s="380"/>
    </row>
    <row r="489" spans="1:20">
      <c r="A489" s="380"/>
      <c r="B489" s="380"/>
      <c r="C489" s="380"/>
      <c r="D489" s="380"/>
      <c r="E489" s="380"/>
      <c r="F489" s="380"/>
      <c r="G489" s="380"/>
      <c r="H489" s="380"/>
      <c r="I489" s="380"/>
      <c r="J489" s="380"/>
      <c r="K489" s="380"/>
      <c r="L489" s="380"/>
      <c r="M489" s="380"/>
      <c r="N489" s="380"/>
      <c r="O489" s="380"/>
      <c r="P489" s="380"/>
      <c r="Q489" s="380"/>
      <c r="R489" s="380"/>
      <c r="S489" s="380"/>
      <c r="T489" s="380"/>
    </row>
    <row r="490" spans="1:20">
      <c r="A490" s="380"/>
      <c r="B490" s="380"/>
      <c r="C490" s="380"/>
      <c r="D490" s="380"/>
      <c r="E490" s="380"/>
      <c r="F490" s="380"/>
      <c r="G490" s="380"/>
      <c r="H490" s="380"/>
      <c r="I490" s="380"/>
      <c r="J490" s="380"/>
      <c r="K490" s="380"/>
      <c r="L490" s="380"/>
      <c r="M490" s="380"/>
      <c r="N490" s="380"/>
      <c r="O490" s="380"/>
      <c r="P490" s="380"/>
      <c r="Q490" s="380"/>
      <c r="R490" s="380"/>
      <c r="S490" s="380"/>
      <c r="T490" s="380"/>
    </row>
    <row r="491" spans="1:20">
      <c r="A491" s="380"/>
      <c r="B491" s="380"/>
      <c r="C491" s="380"/>
      <c r="D491" s="380"/>
      <c r="E491" s="380"/>
      <c r="F491" s="380"/>
      <c r="G491" s="380"/>
      <c r="H491" s="380"/>
      <c r="I491" s="380"/>
      <c r="J491" s="380"/>
      <c r="K491" s="380"/>
      <c r="L491" s="380"/>
      <c r="M491" s="380"/>
      <c r="N491" s="380"/>
      <c r="O491" s="380"/>
      <c r="P491" s="380"/>
      <c r="Q491" s="380"/>
      <c r="R491" s="380"/>
      <c r="S491" s="380"/>
      <c r="T491" s="380"/>
    </row>
    <row r="492" spans="1:20">
      <c r="A492" s="380"/>
      <c r="B492" s="380"/>
      <c r="C492" s="380"/>
      <c r="D492" s="380"/>
      <c r="E492" s="380"/>
      <c r="F492" s="380"/>
      <c r="G492" s="380"/>
      <c r="H492" s="380"/>
      <c r="I492" s="380"/>
      <c r="J492" s="380"/>
      <c r="K492" s="380"/>
      <c r="L492" s="380"/>
      <c r="M492" s="380"/>
      <c r="N492" s="380"/>
      <c r="O492" s="380"/>
      <c r="P492" s="380"/>
      <c r="Q492" s="380"/>
      <c r="R492" s="380"/>
      <c r="S492" s="380"/>
      <c r="T492" s="380"/>
    </row>
    <row r="493" spans="1:20">
      <c r="A493" s="380"/>
      <c r="B493" s="380"/>
      <c r="C493" s="380"/>
      <c r="D493" s="380"/>
      <c r="E493" s="380"/>
      <c r="F493" s="380"/>
      <c r="G493" s="380"/>
      <c r="H493" s="380"/>
      <c r="I493" s="380"/>
      <c r="J493" s="380"/>
      <c r="K493" s="380"/>
      <c r="L493" s="380"/>
      <c r="M493" s="380"/>
      <c r="N493" s="380"/>
      <c r="O493" s="380"/>
      <c r="P493" s="380"/>
      <c r="Q493" s="380"/>
      <c r="R493" s="380"/>
      <c r="S493" s="380"/>
      <c r="T493" s="380"/>
    </row>
    <row r="494" spans="1:20">
      <c r="A494" s="380"/>
      <c r="B494" s="380"/>
      <c r="C494" s="380"/>
      <c r="D494" s="380"/>
      <c r="E494" s="380"/>
      <c r="F494" s="380"/>
      <c r="G494" s="380"/>
      <c r="H494" s="380"/>
      <c r="I494" s="380"/>
      <c r="J494" s="380"/>
      <c r="K494" s="380"/>
      <c r="L494" s="380"/>
      <c r="M494" s="380"/>
      <c r="N494" s="380"/>
      <c r="O494" s="380"/>
      <c r="P494" s="380"/>
      <c r="Q494" s="380"/>
      <c r="R494" s="380"/>
      <c r="S494" s="380"/>
      <c r="T494" s="380"/>
    </row>
    <row r="495" spans="1:20">
      <c r="A495" s="380"/>
      <c r="B495" s="380"/>
      <c r="C495" s="380"/>
      <c r="D495" s="380"/>
      <c r="E495" s="380"/>
      <c r="F495" s="380"/>
      <c r="G495" s="380"/>
      <c r="H495" s="380"/>
      <c r="I495" s="380"/>
      <c r="J495" s="380"/>
      <c r="K495" s="380"/>
      <c r="L495" s="380"/>
      <c r="M495" s="380"/>
      <c r="N495" s="380"/>
      <c r="O495" s="380"/>
      <c r="P495" s="380"/>
      <c r="Q495" s="380"/>
      <c r="R495" s="380"/>
      <c r="S495" s="380"/>
      <c r="T495" s="380"/>
    </row>
    <row r="496" spans="1:20">
      <c r="A496" s="380"/>
      <c r="B496" s="380"/>
      <c r="C496" s="380"/>
      <c r="D496" s="380"/>
      <c r="E496" s="380"/>
      <c r="F496" s="380"/>
      <c r="G496" s="380"/>
      <c r="H496" s="380"/>
      <c r="I496" s="380"/>
      <c r="J496" s="380"/>
      <c r="K496" s="380"/>
      <c r="L496" s="380"/>
      <c r="M496" s="380"/>
      <c r="N496" s="380"/>
      <c r="O496" s="380"/>
      <c r="P496" s="380"/>
      <c r="Q496" s="380"/>
      <c r="R496" s="380"/>
      <c r="S496" s="380"/>
      <c r="T496" s="380"/>
    </row>
    <row r="497" spans="1:20">
      <c r="A497" s="380"/>
      <c r="B497" s="380"/>
      <c r="C497" s="380"/>
      <c r="D497" s="380"/>
      <c r="E497" s="380"/>
      <c r="F497" s="380"/>
      <c r="G497" s="380"/>
      <c r="H497" s="380"/>
      <c r="I497" s="380"/>
      <c r="J497" s="380"/>
      <c r="K497" s="380"/>
      <c r="L497" s="380"/>
      <c r="M497" s="380"/>
      <c r="N497" s="380"/>
      <c r="O497" s="380"/>
      <c r="P497" s="380"/>
      <c r="Q497" s="380"/>
      <c r="R497" s="380"/>
      <c r="S497" s="380"/>
      <c r="T497" s="380"/>
    </row>
    <row r="498" spans="1:20">
      <c r="A498" s="380"/>
      <c r="B498" s="380"/>
      <c r="C498" s="380"/>
      <c r="D498" s="380"/>
      <c r="E498" s="380"/>
      <c r="F498" s="380"/>
      <c r="G498" s="380"/>
      <c r="H498" s="380"/>
      <c r="I498" s="380"/>
      <c r="J498" s="380"/>
      <c r="K498" s="380"/>
      <c r="L498" s="380"/>
      <c r="M498" s="380"/>
      <c r="N498" s="380"/>
      <c r="O498" s="380"/>
      <c r="P498" s="380"/>
      <c r="Q498" s="380"/>
      <c r="R498" s="380"/>
      <c r="S498" s="380"/>
      <c r="T498" s="380"/>
    </row>
    <row r="499" spans="1:20">
      <c r="A499" s="380"/>
      <c r="B499" s="380"/>
      <c r="C499" s="380"/>
      <c r="D499" s="380"/>
      <c r="E499" s="380"/>
      <c r="F499" s="380"/>
      <c r="G499" s="380"/>
      <c r="H499" s="380"/>
      <c r="I499" s="380"/>
      <c r="J499" s="380"/>
      <c r="K499" s="380"/>
      <c r="L499" s="380"/>
      <c r="M499" s="380"/>
      <c r="N499" s="380"/>
      <c r="O499" s="380"/>
      <c r="P499" s="380"/>
      <c r="Q499" s="380"/>
      <c r="R499" s="380"/>
      <c r="S499" s="380"/>
      <c r="T499" s="380"/>
    </row>
    <row r="500" spans="1:20">
      <c r="A500" s="380"/>
      <c r="B500" s="380"/>
      <c r="C500" s="380"/>
      <c r="D500" s="380"/>
      <c r="E500" s="380"/>
      <c r="F500" s="380"/>
      <c r="G500" s="380"/>
      <c r="H500" s="380"/>
      <c r="I500" s="380"/>
      <c r="J500" s="380"/>
      <c r="K500" s="380"/>
      <c r="L500" s="380"/>
      <c r="M500" s="380"/>
      <c r="N500" s="380"/>
      <c r="O500" s="380"/>
      <c r="P500" s="380"/>
      <c r="Q500" s="380"/>
      <c r="R500" s="380"/>
      <c r="S500" s="380"/>
      <c r="T500" s="380"/>
    </row>
    <row r="501" spans="1:20">
      <c r="A501" s="380"/>
      <c r="B501" s="380"/>
      <c r="C501" s="380"/>
      <c r="D501" s="380"/>
      <c r="E501" s="380"/>
      <c r="F501" s="380"/>
      <c r="G501" s="380"/>
      <c r="H501" s="380"/>
      <c r="I501" s="380"/>
      <c r="J501" s="380"/>
      <c r="K501" s="380"/>
      <c r="L501" s="380"/>
      <c r="M501" s="380"/>
      <c r="N501" s="380"/>
      <c r="O501" s="380"/>
      <c r="P501" s="380"/>
      <c r="Q501" s="380"/>
      <c r="R501" s="380"/>
      <c r="S501" s="380"/>
      <c r="T501" s="380"/>
    </row>
    <row r="502" spans="1:20">
      <c r="A502" s="380"/>
      <c r="B502" s="380"/>
      <c r="C502" s="380"/>
      <c r="D502" s="380"/>
      <c r="E502" s="380"/>
      <c r="F502" s="380"/>
      <c r="G502" s="380"/>
      <c r="H502" s="380"/>
      <c r="I502" s="380"/>
      <c r="J502" s="380"/>
      <c r="K502" s="380"/>
      <c r="L502" s="380"/>
      <c r="M502" s="380"/>
      <c r="N502" s="380"/>
      <c r="O502" s="380"/>
      <c r="P502" s="380"/>
      <c r="Q502" s="380"/>
      <c r="R502" s="380"/>
      <c r="S502" s="380"/>
      <c r="T502" s="380"/>
    </row>
    <row r="503" spans="1:20">
      <c r="A503" s="380"/>
      <c r="B503" s="380"/>
      <c r="C503" s="380"/>
      <c r="D503" s="380"/>
      <c r="E503" s="380"/>
      <c r="F503" s="380"/>
      <c r="G503" s="380"/>
      <c r="H503" s="380"/>
      <c r="I503" s="380"/>
      <c r="J503" s="380"/>
      <c r="K503" s="380"/>
      <c r="L503" s="380"/>
      <c r="M503" s="380"/>
      <c r="N503" s="380"/>
      <c r="O503" s="380"/>
      <c r="P503" s="380"/>
      <c r="Q503" s="380"/>
      <c r="R503" s="380"/>
      <c r="S503" s="380"/>
      <c r="T503" s="380"/>
    </row>
    <row r="504" spans="1:20">
      <c r="A504" s="380"/>
      <c r="B504" s="380"/>
      <c r="C504" s="380"/>
      <c r="D504" s="380"/>
      <c r="E504" s="380"/>
      <c r="F504" s="380"/>
      <c r="G504" s="380"/>
      <c r="H504" s="380"/>
      <c r="I504" s="380"/>
      <c r="J504" s="380"/>
      <c r="K504" s="380"/>
      <c r="L504" s="380"/>
      <c r="M504" s="380"/>
      <c r="N504" s="380"/>
      <c r="O504" s="380"/>
      <c r="P504" s="380"/>
      <c r="Q504" s="380"/>
      <c r="R504" s="380"/>
      <c r="S504" s="380"/>
      <c r="T504" s="380"/>
    </row>
    <row r="505" spans="1:20">
      <c r="A505" s="380"/>
      <c r="B505" s="380"/>
      <c r="C505" s="380"/>
      <c r="D505" s="380"/>
      <c r="E505" s="380"/>
      <c r="F505" s="380"/>
      <c r="G505" s="380"/>
      <c r="H505" s="380"/>
      <c r="I505" s="380"/>
      <c r="J505" s="380"/>
      <c r="K505" s="380"/>
      <c r="L505" s="380"/>
      <c r="M505" s="380"/>
      <c r="N505" s="380"/>
      <c r="O505" s="380"/>
      <c r="P505" s="380"/>
      <c r="Q505" s="380"/>
      <c r="R505" s="380"/>
      <c r="S505" s="380"/>
      <c r="T505" s="380"/>
    </row>
    <row r="506" spans="1:20">
      <c r="A506" s="380"/>
      <c r="B506" s="380"/>
      <c r="C506" s="380"/>
      <c r="D506" s="380"/>
      <c r="E506" s="380"/>
      <c r="F506" s="380"/>
      <c r="G506" s="380"/>
      <c r="H506" s="380"/>
      <c r="I506" s="380"/>
      <c r="J506" s="380"/>
      <c r="K506" s="380"/>
      <c r="L506" s="380"/>
      <c r="M506" s="380"/>
      <c r="N506" s="380"/>
      <c r="O506" s="380"/>
      <c r="P506" s="380"/>
      <c r="Q506" s="380"/>
      <c r="R506" s="380"/>
      <c r="S506" s="380"/>
      <c r="T506" s="380"/>
    </row>
    <row r="507" spans="1:20">
      <c r="A507" s="380"/>
      <c r="B507" s="380"/>
      <c r="C507" s="380"/>
      <c r="D507" s="380"/>
      <c r="E507" s="380"/>
      <c r="F507" s="380"/>
      <c r="G507" s="380"/>
      <c r="H507" s="380"/>
      <c r="I507" s="380"/>
      <c r="J507" s="380"/>
      <c r="K507" s="380"/>
      <c r="L507" s="380"/>
      <c r="M507" s="380"/>
      <c r="N507" s="380"/>
      <c r="O507" s="380"/>
      <c r="P507" s="380"/>
      <c r="Q507" s="380"/>
      <c r="R507" s="380"/>
      <c r="S507" s="380"/>
      <c r="T507" s="380"/>
    </row>
    <row r="508" spans="1:20">
      <c r="A508" s="380"/>
      <c r="B508" s="380"/>
      <c r="C508" s="380"/>
      <c r="D508" s="380"/>
      <c r="E508" s="380"/>
      <c r="F508" s="380"/>
      <c r="G508" s="380"/>
      <c r="H508" s="380"/>
      <c r="I508" s="380"/>
      <c r="J508" s="380"/>
      <c r="K508" s="380"/>
      <c r="L508" s="380"/>
      <c r="M508" s="380"/>
      <c r="N508" s="380"/>
      <c r="O508" s="380"/>
      <c r="P508" s="380"/>
      <c r="Q508" s="380"/>
      <c r="R508" s="380"/>
      <c r="S508" s="380"/>
      <c r="T508" s="380"/>
    </row>
    <row r="509" spans="1:20">
      <c r="A509" s="380"/>
      <c r="B509" s="380"/>
      <c r="C509" s="380"/>
      <c r="D509" s="380"/>
      <c r="E509" s="380"/>
      <c r="F509" s="380"/>
      <c r="G509" s="380"/>
      <c r="H509" s="380"/>
      <c r="I509" s="380"/>
      <c r="J509" s="380"/>
      <c r="K509" s="380"/>
      <c r="L509" s="380"/>
      <c r="M509" s="380"/>
      <c r="N509" s="380"/>
      <c r="O509" s="380"/>
      <c r="P509" s="380"/>
      <c r="Q509" s="380"/>
      <c r="R509" s="380"/>
      <c r="S509" s="380"/>
      <c r="T509" s="380"/>
    </row>
    <row r="510" spans="1:20">
      <c r="A510" s="380"/>
      <c r="B510" s="380"/>
      <c r="C510" s="380"/>
      <c r="D510" s="380"/>
      <c r="E510" s="380"/>
      <c r="F510" s="380"/>
      <c r="G510" s="380"/>
      <c r="H510" s="380"/>
      <c r="I510" s="380"/>
      <c r="J510" s="380"/>
      <c r="K510" s="380"/>
      <c r="L510" s="380"/>
      <c r="M510" s="380"/>
      <c r="N510" s="380"/>
      <c r="O510" s="380"/>
      <c r="P510" s="380"/>
      <c r="Q510" s="380"/>
      <c r="R510" s="380"/>
      <c r="S510" s="380"/>
      <c r="T510" s="380"/>
    </row>
    <row r="511" spans="1:20">
      <c r="A511" s="380"/>
      <c r="B511" s="380"/>
      <c r="C511" s="380"/>
      <c r="D511" s="380"/>
      <c r="E511" s="380"/>
      <c r="F511" s="380"/>
      <c r="G511" s="380"/>
      <c r="H511" s="380"/>
      <c r="I511" s="380"/>
      <c r="J511" s="380"/>
      <c r="K511" s="380"/>
      <c r="L511" s="380"/>
      <c r="M511" s="380"/>
      <c r="N511" s="380"/>
      <c r="O511" s="380"/>
      <c r="P511" s="380"/>
      <c r="Q511" s="380"/>
      <c r="R511" s="380"/>
      <c r="S511" s="380"/>
      <c r="T511" s="380"/>
    </row>
    <row r="512" spans="1:20">
      <c r="A512" s="380"/>
      <c r="B512" s="380"/>
      <c r="C512" s="380"/>
      <c r="D512" s="380"/>
      <c r="E512" s="380"/>
      <c r="F512" s="380"/>
      <c r="G512" s="380"/>
      <c r="H512" s="380"/>
      <c r="I512" s="380"/>
      <c r="J512" s="380"/>
      <c r="K512" s="380"/>
      <c r="L512" s="380"/>
      <c r="M512" s="380"/>
      <c r="N512" s="380"/>
      <c r="O512" s="380"/>
      <c r="P512" s="380"/>
      <c r="Q512" s="380"/>
      <c r="R512" s="380"/>
      <c r="S512" s="380"/>
      <c r="T512" s="380"/>
    </row>
    <row r="513" spans="1:20">
      <c r="A513" s="380"/>
      <c r="B513" s="380"/>
      <c r="C513" s="380"/>
      <c r="D513" s="380"/>
      <c r="E513" s="380"/>
      <c r="F513" s="380"/>
      <c r="G513" s="380"/>
      <c r="H513" s="380"/>
      <c r="I513" s="380"/>
      <c r="J513" s="380"/>
      <c r="K513" s="380"/>
      <c r="L513" s="380"/>
      <c r="M513" s="380"/>
      <c r="N513" s="380"/>
      <c r="O513" s="380"/>
      <c r="P513" s="380"/>
      <c r="Q513" s="380"/>
      <c r="R513" s="380"/>
      <c r="S513" s="380"/>
      <c r="T513" s="380"/>
    </row>
    <row r="514" spans="1:20">
      <c r="A514" s="380"/>
      <c r="B514" s="380"/>
      <c r="C514" s="380"/>
      <c r="D514" s="380"/>
      <c r="E514" s="380"/>
      <c r="F514" s="380"/>
      <c r="G514" s="380"/>
      <c r="H514" s="380"/>
      <c r="I514" s="380"/>
      <c r="J514" s="380"/>
      <c r="K514" s="380"/>
      <c r="L514" s="380"/>
      <c r="M514" s="380"/>
      <c r="N514" s="380"/>
      <c r="O514" s="380"/>
      <c r="P514" s="380"/>
      <c r="Q514" s="380"/>
      <c r="R514" s="380"/>
      <c r="S514" s="380"/>
      <c r="T514" s="380"/>
    </row>
    <row r="515" spans="1:20">
      <c r="A515" s="380"/>
      <c r="B515" s="380"/>
      <c r="C515" s="380"/>
      <c r="D515" s="380"/>
      <c r="E515" s="380"/>
      <c r="F515" s="380"/>
      <c r="G515" s="380"/>
      <c r="H515" s="380"/>
      <c r="I515" s="380"/>
      <c r="J515" s="380"/>
      <c r="K515" s="380"/>
      <c r="L515" s="380"/>
      <c r="M515" s="380"/>
      <c r="N515" s="380"/>
      <c r="O515" s="380"/>
      <c r="P515" s="380"/>
      <c r="Q515" s="380"/>
      <c r="R515" s="380"/>
      <c r="S515" s="380"/>
      <c r="T515" s="380"/>
    </row>
    <row r="516" spans="1:20">
      <c r="A516" s="380"/>
      <c r="B516" s="380"/>
      <c r="C516" s="380"/>
      <c r="D516" s="380"/>
      <c r="E516" s="380"/>
      <c r="F516" s="380"/>
      <c r="G516" s="380"/>
      <c r="H516" s="380"/>
      <c r="I516" s="380"/>
      <c r="J516" s="380"/>
      <c r="K516" s="380"/>
      <c r="L516" s="380"/>
      <c r="M516" s="380"/>
      <c r="N516" s="380"/>
      <c r="O516" s="380"/>
      <c r="P516" s="380"/>
      <c r="Q516" s="380"/>
      <c r="R516" s="380"/>
      <c r="S516" s="380"/>
      <c r="T516" s="380"/>
    </row>
    <row r="517" spans="1:20">
      <c r="A517" s="380"/>
      <c r="B517" s="380"/>
      <c r="C517" s="380"/>
      <c r="D517" s="380"/>
      <c r="E517" s="380"/>
      <c r="F517" s="380"/>
      <c r="G517" s="380"/>
      <c r="H517" s="380"/>
      <c r="I517" s="380"/>
      <c r="J517" s="380"/>
      <c r="K517" s="380"/>
      <c r="L517" s="380"/>
      <c r="M517" s="380"/>
      <c r="N517" s="380"/>
      <c r="O517" s="380"/>
      <c r="P517" s="380"/>
      <c r="Q517" s="380"/>
      <c r="R517" s="380"/>
      <c r="S517" s="380"/>
      <c r="T517" s="380"/>
    </row>
    <row r="518" spans="1:20">
      <c r="A518" s="380"/>
      <c r="B518" s="380"/>
      <c r="C518" s="380"/>
      <c r="D518" s="380"/>
      <c r="E518" s="380"/>
      <c r="F518" s="380"/>
      <c r="G518" s="380"/>
      <c r="H518" s="380"/>
      <c r="I518" s="380"/>
      <c r="J518" s="380"/>
      <c r="K518" s="380"/>
      <c r="L518" s="380"/>
      <c r="M518" s="380"/>
      <c r="N518" s="380"/>
      <c r="O518" s="380"/>
      <c r="P518" s="380"/>
      <c r="Q518" s="380"/>
      <c r="R518" s="380"/>
      <c r="S518" s="380"/>
      <c r="T518" s="380"/>
    </row>
    <row r="519" spans="1:20">
      <c r="A519" s="380"/>
      <c r="B519" s="380"/>
      <c r="C519" s="380"/>
      <c r="D519" s="380"/>
      <c r="E519" s="380"/>
      <c r="F519" s="380"/>
      <c r="G519" s="380"/>
      <c r="H519" s="380"/>
      <c r="I519" s="380"/>
      <c r="J519" s="380"/>
      <c r="K519" s="380"/>
      <c r="L519" s="380"/>
      <c r="M519" s="380"/>
      <c r="N519" s="380"/>
      <c r="O519" s="380"/>
      <c r="P519" s="380"/>
      <c r="Q519" s="380"/>
      <c r="R519" s="380"/>
      <c r="S519" s="380"/>
      <c r="T519" s="380"/>
    </row>
    <row r="520" spans="1:20">
      <c r="A520" s="380"/>
      <c r="B520" s="380"/>
      <c r="C520" s="380"/>
      <c r="D520" s="380"/>
      <c r="E520" s="380"/>
      <c r="F520" s="380"/>
      <c r="G520" s="380"/>
      <c r="H520" s="380"/>
      <c r="I520" s="380"/>
      <c r="J520" s="380"/>
      <c r="K520" s="380"/>
      <c r="L520" s="380"/>
      <c r="M520" s="380"/>
      <c r="N520" s="380"/>
      <c r="O520" s="380"/>
      <c r="P520" s="380"/>
      <c r="Q520" s="380"/>
      <c r="R520" s="380"/>
      <c r="S520" s="380"/>
      <c r="T520" s="380"/>
    </row>
    <row r="521" spans="1:20">
      <c r="A521" s="380"/>
      <c r="B521" s="380"/>
      <c r="C521" s="380"/>
      <c r="D521" s="380"/>
      <c r="E521" s="380"/>
      <c r="F521" s="380"/>
      <c r="G521" s="380"/>
      <c r="H521" s="380"/>
      <c r="I521" s="380"/>
      <c r="J521" s="380"/>
      <c r="K521" s="380"/>
      <c r="L521" s="380"/>
      <c r="M521" s="380"/>
      <c r="N521" s="380"/>
      <c r="O521" s="380"/>
      <c r="P521" s="380"/>
      <c r="Q521" s="380"/>
      <c r="R521" s="380"/>
      <c r="S521" s="380"/>
      <c r="T521" s="380"/>
    </row>
    <row r="522" spans="1:20">
      <c r="A522" s="380"/>
      <c r="B522" s="380"/>
      <c r="C522" s="380"/>
      <c r="D522" s="380"/>
      <c r="E522" s="380"/>
      <c r="F522" s="380"/>
      <c r="G522" s="380"/>
      <c r="H522" s="380"/>
      <c r="I522" s="380"/>
      <c r="J522" s="380"/>
      <c r="K522" s="380"/>
      <c r="L522" s="380"/>
      <c r="M522" s="380"/>
      <c r="N522" s="380"/>
      <c r="O522" s="380"/>
      <c r="P522" s="380"/>
      <c r="Q522" s="380"/>
      <c r="R522" s="380"/>
      <c r="S522" s="380"/>
      <c r="T522" s="380"/>
    </row>
    <row r="523" spans="1:20">
      <c r="A523" s="380"/>
      <c r="B523" s="380"/>
      <c r="C523" s="380"/>
      <c r="D523" s="380"/>
      <c r="E523" s="380"/>
      <c r="F523" s="380"/>
      <c r="G523" s="380"/>
      <c r="H523" s="380"/>
      <c r="I523" s="380"/>
      <c r="J523" s="380"/>
      <c r="K523" s="380"/>
      <c r="L523" s="380"/>
      <c r="M523" s="380"/>
      <c r="N523" s="380"/>
      <c r="O523" s="380"/>
      <c r="P523" s="380"/>
      <c r="Q523" s="380"/>
      <c r="R523" s="380"/>
      <c r="S523" s="380"/>
      <c r="T523" s="380"/>
    </row>
    <row r="524" spans="1:20">
      <c r="A524" s="380"/>
      <c r="B524" s="380"/>
      <c r="C524" s="380"/>
      <c r="D524" s="380"/>
      <c r="E524" s="380"/>
      <c r="F524" s="380"/>
      <c r="G524" s="380"/>
      <c r="H524" s="380"/>
      <c r="I524" s="380"/>
      <c r="J524" s="380"/>
      <c r="K524" s="380"/>
      <c r="L524" s="380"/>
      <c r="M524" s="380"/>
      <c r="N524" s="380"/>
      <c r="O524" s="380"/>
      <c r="P524" s="380"/>
      <c r="Q524" s="380"/>
      <c r="R524" s="380"/>
      <c r="S524" s="380"/>
      <c r="T524" s="380"/>
    </row>
    <row r="525" spans="1:20">
      <c r="A525" s="380"/>
      <c r="B525" s="380"/>
      <c r="C525" s="380"/>
      <c r="D525" s="380"/>
      <c r="E525" s="380"/>
      <c r="F525" s="380"/>
      <c r="G525" s="380"/>
      <c r="H525" s="380"/>
      <c r="I525" s="380"/>
      <c r="J525" s="380"/>
      <c r="K525" s="380"/>
      <c r="L525" s="380"/>
      <c r="M525" s="380"/>
      <c r="N525" s="380"/>
      <c r="O525" s="380"/>
      <c r="P525" s="380"/>
      <c r="Q525" s="380"/>
      <c r="R525" s="380"/>
      <c r="S525" s="380"/>
      <c r="T525" s="380"/>
    </row>
    <row r="526" spans="1:20">
      <c r="A526" s="380"/>
      <c r="B526" s="380"/>
      <c r="C526" s="380"/>
      <c r="D526" s="380"/>
      <c r="E526" s="380"/>
      <c r="F526" s="380"/>
      <c r="G526" s="380"/>
      <c r="H526" s="380"/>
      <c r="I526" s="380"/>
      <c r="J526" s="380"/>
      <c r="K526" s="380"/>
      <c r="L526" s="380"/>
      <c r="M526" s="380"/>
      <c r="N526" s="380"/>
      <c r="O526" s="380"/>
      <c r="P526" s="380"/>
      <c r="Q526" s="380"/>
      <c r="R526" s="380"/>
      <c r="S526" s="380"/>
      <c r="T526" s="380"/>
    </row>
    <row r="527" spans="1:20">
      <c r="A527" s="380"/>
      <c r="B527" s="380"/>
      <c r="C527" s="380"/>
      <c r="D527" s="380"/>
      <c r="E527" s="380"/>
      <c r="F527" s="380"/>
      <c r="G527" s="380"/>
      <c r="H527" s="380"/>
      <c r="I527" s="380"/>
      <c r="J527" s="380"/>
      <c r="K527" s="380"/>
      <c r="L527" s="380"/>
      <c r="M527" s="380"/>
      <c r="N527" s="380"/>
      <c r="O527" s="380"/>
      <c r="P527" s="380"/>
      <c r="Q527" s="380"/>
      <c r="R527" s="380"/>
      <c r="S527" s="380"/>
      <c r="T527" s="380"/>
    </row>
    <row r="528" spans="1:20">
      <c r="A528" s="380"/>
      <c r="B528" s="380"/>
      <c r="C528" s="380"/>
      <c r="D528" s="380"/>
      <c r="E528" s="380"/>
      <c r="F528" s="380"/>
      <c r="G528" s="380"/>
      <c r="H528" s="380"/>
      <c r="I528" s="380"/>
      <c r="J528" s="380"/>
      <c r="K528" s="380"/>
      <c r="L528" s="380"/>
      <c r="M528" s="380"/>
      <c r="N528" s="380"/>
      <c r="O528" s="380"/>
      <c r="P528" s="380"/>
      <c r="Q528" s="380"/>
      <c r="R528" s="380"/>
      <c r="S528" s="380"/>
      <c r="T528" s="380"/>
    </row>
    <row r="529" spans="1:20">
      <c r="A529" s="380"/>
      <c r="B529" s="380"/>
      <c r="C529" s="380"/>
      <c r="D529" s="380"/>
      <c r="E529" s="380"/>
      <c r="F529" s="380"/>
      <c r="G529" s="380"/>
      <c r="H529" s="380"/>
      <c r="I529" s="380"/>
      <c r="J529" s="380"/>
      <c r="K529" s="380"/>
      <c r="L529" s="380"/>
      <c r="M529" s="380"/>
      <c r="N529" s="380"/>
      <c r="O529" s="380"/>
      <c r="P529" s="380"/>
      <c r="Q529" s="380"/>
      <c r="R529" s="380"/>
      <c r="S529" s="380"/>
      <c r="T529" s="380"/>
    </row>
    <row r="530" spans="1:20">
      <c r="A530" s="380"/>
      <c r="B530" s="380"/>
      <c r="C530" s="380"/>
      <c r="D530" s="380"/>
      <c r="E530" s="380"/>
      <c r="F530" s="380"/>
      <c r="G530" s="380"/>
      <c r="H530" s="380"/>
      <c r="I530" s="380"/>
      <c r="J530" s="380"/>
      <c r="K530" s="380"/>
      <c r="L530" s="380"/>
      <c r="M530" s="380"/>
      <c r="N530" s="380"/>
      <c r="O530" s="380"/>
      <c r="P530" s="380"/>
      <c r="Q530" s="380"/>
      <c r="R530" s="380"/>
      <c r="S530" s="380"/>
      <c r="T530" s="380"/>
    </row>
    <row r="531" spans="1:20">
      <c r="A531" s="380"/>
      <c r="B531" s="380"/>
      <c r="C531" s="380"/>
      <c r="D531" s="380"/>
      <c r="E531" s="380"/>
      <c r="F531" s="380"/>
      <c r="G531" s="380"/>
      <c r="H531" s="380"/>
      <c r="I531" s="380"/>
      <c r="J531" s="380"/>
      <c r="K531" s="380"/>
      <c r="L531" s="380"/>
      <c r="M531" s="380"/>
      <c r="N531" s="380"/>
      <c r="O531" s="380"/>
      <c r="P531" s="380"/>
      <c r="Q531" s="380"/>
      <c r="R531" s="380"/>
      <c r="S531" s="380"/>
      <c r="T531" s="380"/>
    </row>
    <row r="532" spans="1:20">
      <c r="A532" s="380"/>
      <c r="B532" s="380"/>
      <c r="C532" s="380"/>
      <c r="D532" s="380"/>
      <c r="E532" s="380"/>
      <c r="F532" s="380"/>
      <c r="G532" s="380"/>
      <c r="H532" s="380"/>
      <c r="I532" s="380"/>
      <c r="J532" s="380"/>
      <c r="K532" s="380"/>
      <c r="L532" s="380"/>
      <c r="M532" s="380"/>
      <c r="N532" s="380"/>
      <c r="O532" s="380"/>
      <c r="P532" s="380"/>
      <c r="Q532" s="380"/>
      <c r="R532" s="380"/>
      <c r="S532" s="380"/>
      <c r="T532" s="380"/>
    </row>
    <row r="533" spans="1:20">
      <c r="A533" s="380"/>
      <c r="B533" s="380"/>
      <c r="C533" s="380"/>
      <c r="D533" s="380"/>
      <c r="E533" s="380"/>
      <c r="F533" s="380"/>
      <c r="G533" s="380"/>
      <c r="H533" s="380"/>
      <c r="I533" s="380"/>
      <c r="J533" s="380"/>
      <c r="K533" s="380"/>
      <c r="L533" s="380"/>
      <c r="M533" s="380"/>
      <c r="N533" s="380"/>
      <c r="O533" s="380"/>
      <c r="P533" s="380"/>
      <c r="Q533" s="380"/>
      <c r="R533" s="380"/>
      <c r="S533" s="380"/>
      <c r="T533" s="380"/>
    </row>
    <row r="534" spans="1:20">
      <c r="A534" s="380"/>
      <c r="B534" s="380"/>
      <c r="C534" s="380"/>
      <c r="D534" s="380"/>
      <c r="E534" s="380"/>
      <c r="F534" s="380"/>
      <c r="G534" s="380"/>
      <c r="H534" s="380"/>
      <c r="I534" s="380"/>
      <c r="J534" s="380"/>
      <c r="K534" s="380"/>
      <c r="L534" s="380"/>
      <c r="M534" s="380"/>
      <c r="N534" s="380"/>
      <c r="O534" s="380"/>
      <c r="P534" s="380"/>
      <c r="Q534" s="380"/>
      <c r="R534" s="380"/>
      <c r="S534" s="380"/>
      <c r="T534" s="380"/>
    </row>
    <row r="535" spans="1:20">
      <c r="A535" s="380"/>
      <c r="B535" s="380"/>
      <c r="C535" s="380"/>
      <c r="D535" s="380"/>
      <c r="E535" s="380"/>
      <c r="F535" s="380"/>
      <c r="G535" s="380"/>
      <c r="H535" s="380"/>
      <c r="I535" s="380"/>
      <c r="J535" s="380"/>
      <c r="K535" s="380"/>
      <c r="L535" s="380"/>
      <c r="M535" s="380"/>
      <c r="N535" s="380"/>
      <c r="O535" s="380"/>
      <c r="P535" s="380"/>
      <c r="Q535" s="380"/>
      <c r="R535" s="380"/>
      <c r="S535" s="380"/>
      <c r="T535" s="380"/>
    </row>
    <row r="536" spans="1:20">
      <c r="A536" s="380"/>
      <c r="B536" s="380"/>
      <c r="C536" s="380"/>
      <c r="D536" s="380"/>
      <c r="E536" s="380"/>
      <c r="F536" s="380"/>
      <c r="G536" s="380"/>
      <c r="H536" s="380"/>
      <c r="I536" s="380"/>
      <c r="J536" s="380"/>
      <c r="K536" s="380"/>
      <c r="L536" s="380"/>
      <c r="M536" s="380"/>
      <c r="N536" s="380"/>
      <c r="O536" s="380"/>
      <c r="P536" s="380"/>
      <c r="Q536" s="380"/>
      <c r="R536" s="380"/>
      <c r="S536" s="380"/>
      <c r="T536" s="380"/>
    </row>
    <row r="537" spans="1:20">
      <c r="A537" s="380"/>
      <c r="B537" s="380"/>
      <c r="C537" s="380"/>
      <c r="D537" s="380"/>
      <c r="E537" s="380"/>
      <c r="F537" s="380"/>
      <c r="G537" s="380"/>
      <c r="H537" s="380"/>
      <c r="I537" s="380"/>
      <c r="J537" s="380"/>
      <c r="K537" s="380"/>
      <c r="L537" s="380"/>
      <c r="M537" s="380"/>
      <c r="N537" s="380"/>
      <c r="O537" s="380"/>
      <c r="P537" s="380"/>
      <c r="Q537" s="380"/>
      <c r="R537" s="380"/>
      <c r="S537" s="380"/>
      <c r="T537" s="380"/>
    </row>
    <row r="538" spans="1:20">
      <c r="A538" s="380"/>
      <c r="B538" s="380"/>
      <c r="C538" s="380"/>
      <c r="D538" s="380"/>
      <c r="E538" s="380"/>
      <c r="F538" s="380"/>
      <c r="G538" s="380"/>
      <c r="H538" s="380"/>
      <c r="I538" s="380"/>
      <c r="J538" s="380"/>
      <c r="K538" s="380"/>
      <c r="L538" s="380"/>
      <c r="M538" s="380"/>
      <c r="N538" s="380"/>
      <c r="O538" s="380"/>
      <c r="P538" s="380"/>
      <c r="Q538" s="380"/>
      <c r="R538" s="380"/>
      <c r="S538" s="380"/>
      <c r="T538" s="380"/>
    </row>
    <row r="539" spans="1:20">
      <c r="A539" s="380"/>
      <c r="B539" s="380"/>
      <c r="C539" s="380"/>
      <c r="D539" s="380"/>
      <c r="E539" s="380"/>
      <c r="F539" s="380"/>
      <c r="G539" s="380"/>
      <c r="H539" s="380"/>
      <c r="I539" s="380"/>
      <c r="J539" s="380"/>
      <c r="K539" s="380"/>
      <c r="L539" s="380"/>
      <c r="M539" s="380"/>
      <c r="N539" s="380"/>
      <c r="O539" s="380"/>
      <c r="P539" s="380"/>
      <c r="Q539" s="380"/>
      <c r="R539" s="380"/>
      <c r="S539" s="380"/>
      <c r="T539" s="380"/>
    </row>
    <row r="540" spans="1:20">
      <c r="A540" s="380"/>
      <c r="B540" s="380"/>
      <c r="C540" s="380"/>
      <c r="D540" s="380"/>
      <c r="E540" s="380"/>
      <c r="F540" s="380"/>
      <c r="G540" s="380"/>
      <c r="H540" s="380"/>
      <c r="I540" s="380"/>
      <c r="J540" s="380"/>
      <c r="K540" s="380"/>
      <c r="L540" s="380"/>
      <c r="M540" s="380"/>
      <c r="N540" s="380"/>
      <c r="O540" s="380"/>
      <c r="P540" s="380"/>
      <c r="Q540" s="380"/>
      <c r="R540" s="380"/>
      <c r="S540" s="380"/>
      <c r="T540" s="380"/>
    </row>
    <row r="541" spans="1:20">
      <c r="A541" s="380"/>
      <c r="B541" s="380"/>
      <c r="C541" s="380"/>
      <c r="D541" s="380"/>
      <c r="E541" s="380"/>
      <c r="F541" s="380"/>
      <c r="G541" s="380"/>
      <c r="H541" s="380"/>
      <c r="I541" s="380"/>
      <c r="J541" s="380"/>
      <c r="K541" s="380"/>
      <c r="L541" s="380"/>
      <c r="M541" s="380"/>
      <c r="N541" s="380"/>
      <c r="O541" s="380"/>
      <c r="P541" s="380"/>
      <c r="Q541" s="380"/>
      <c r="R541" s="380"/>
      <c r="S541" s="380"/>
      <c r="T541" s="380"/>
    </row>
    <row r="542" spans="1:20">
      <c r="A542" s="380"/>
      <c r="B542" s="380"/>
      <c r="C542" s="380"/>
      <c r="D542" s="380"/>
      <c r="E542" s="380"/>
      <c r="F542" s="380"/>
      <c r="G542" s="380"/>
      <c r="H542" s="380"/>
      <c r="I542" s="380"/>
      <c r="J542" s="380"/>
      <c r="K542" s="380"/>
      <c r="L542" s="380"/>
      <c r="M542" s="380"/>
      <c r="N542" s="380"/>
      <c r="O542" s="380"/>
      <c r="P542" s="380"/>
      <c r="Q542" s="380"/>
      <c r="R542" s="380"/>
      <c r="S542" s="380"/>
      <c r="T542" s="380"/>
    </row>
    <row r="543" spans="1:20">
      <c r="A543" s="380"/>
      <c r="B543" s="380"/>
      <c r="C543" s="380"/>
      <c r="D543" s="380"/>
      <c r="E543" s="380"/>
      <c r="F543" s="380"/>
      <c r="G543" s="380"/>
      <c r="H543" s="380"/>
      <c r="I543" s="380"/>
      <c r="J543" s="380"/>
      <c r="K543" s="380"/>
      <c r="L543" s="380"/>
      <c r="M543" s="380"/>
      <c r="N543" s="380"/>
      <c r="O543" s="380"/>
      <c r="P543" s="380"/>
      <c r="Q543" s="380"/>
      <c r="R543" s="380"/>
      <c r="S543" s="380"/>
      <c r="T543" s="380"/>
    </row>
    <row r="544" spans="1:20">
      <c r="A544" s="380"/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380"/>
      <c r="N544" s="380"/>
      <c r="O544" s="380"/>
      <c r="P544" s="380"/>
      <c r="Q544" s="380"/>
      <c r="R544" s="380"/>
      <c r="S544" s="380"/>
      <c r="T544" s="380"/>
    </row>
    <row r="545" spans="1:20">
      <c r="A545" s="380"/>
      <c r="B545" s="380"/>
      <c r="C545" s="380"/>
      <c r="D545" s="380"/>
      <c r="E545" s="380"/>
      <c r="F545" s="380"/>
      <c r="G545" s="380"/>
      <c r="H545" s="380"/>
      <c r="I545" s="380"/>
      <c r="J545" s="380"/>
      <c r="K545" s="380"/>
      <c r="L545" s="380"/>
      <c r="M545" s="380"/>
      <c r="N545" s="380"/>
      <c r="O545" s="380"/>
      <c r="P545" s="380"/>
      <c r="Q545" s="380"/>
      <c r="R545" s="380"/>
      <c r="S545" s="380"/>
      <c r="T545" s="380"/>
    </row>
    <row r="546" spans="1:20">
      <c r="A546" s="380"/>
      <c r="B546" s="380"/>
      <c r="C546" s="380"/>
      <c r="D546" s="380"/>
      <c r="E546" s="380"/>
      <c r="F546" s="380"/>
      <c r="G546" s="380"/>
      <c r="H546" s="380"/>
      <c r="I546" s="380"/>
      <c r="J546" s="380"/>
      <c r="K546" s="380"/>
      <c r="L546" s="380"/>
      <c r="M546" s="380"/>
      <c r="N546" s="380"/>
      <c r="O546" s="380"/>
      <c r="P546" s="380"/>
      <c r="Q546" s="380"/>
      <c r="R546" s="380"/>
      <c r="S546" s="380"/>
      <c r="T546" s="380"/>
    </row>
    <row r="547" spans="1:20">
      <c r="A547" s="380"/>
      <c r="B547" s="380"/>
      <c r="C547" s="380"/>
      <c r="D547" s="380"/>
      <c r="E547" s="380"/>
      <c r="F547" s="380"/>
      <c r="G547" s="380"/>
      <c r="H547" s="380"/>
      <c r="I547" s="380"/>
      <c r="J547" s="380"/>
      <c r="K547" s="380"/>
      <c r="L547" s="380"/>
      <c r="M547" s="380"/>
      <c r="N547" s="380"/>
      <c r="O547" s="380"/>
      <c r="P547" s="380"/>
      <c r="Q547" s="380"/>
      <c r="R547" s="380"/>
      <c r="S547" s="380"/>
      <c r="T547" s="380"/>
    </row>
    <row r="548" spans="1:20">
      <c r="A548" s="380"/>
      <c r="B548" s="380"/>
      <c r="C548" s="380"/>
      <c r="D548" s="380"/>
      <c r="E548" s="380"/>
      <c r="F548" s="380"/>
      <c r="G548" s="380"/>
      <c r="H548" s="380"/>
      <c r="I548" s="380"/>
      <c r="J548" s="380"/>
      <c r="K548" s="380"/>
      <c r="L548" s="380"/>
      <c r="M548" s="380"/>
      <c r="N548" s="380"/>
      <c r="O548" s="380"/>
      <c r="P548" s="380"/>
      <c r="Q548" s="380"/>
      <c r="R548" s="380"/>
      <c r="S548" s="380"/>
      <c r="T548" s="380"/>
    </row>
    <row r="549" spans="1:20">
      <c r="A549" s="380"/>
      <c r="B549" s="380"/>
      <c r="C549" s="380"/>
      <c r="D549" s="380"/>
      <c r="E549" s="380"/>
      <c r="F549" s="380"/>
      <c r="G549" s="380"/>
      <c r="H549" s="380"/>
      <c r="I549" s="380"/>
      <c r="J549" s="380"/>
      <c r="K549" s="380"/>
      <c r="L549" s="380"/>
      <c r="M549" s="380"/>
      <c r="N549" s="380"/>
      <c r="O549" s="380"/>
      <c r="P549" s="380"/>
      <c r="Q549" s="380"/>
      <c r="R549" s="380"/>
      <c r="S549" s="380"/>
      <c r="T549" s="380"/>
    </row>
    <row r="550" spans="1:20">
      <c r="A550" s="380"/>
      <c r="B550" s="380"/>
      <c r="C550" s="380"/>
      <c r="D550" s="380"/>
      <c r="E550" s="380"/>
      <c r="F550" s="380"/>
      <c r="G550" s="380"/>
      <c r="H550" s="380"/>
      <c r="I550" s="380"/>
      <c r="J550" s="380"/>
      <c r="K550" s="380"/>
      <c r="L550" s="380"/>
      <c r="M550" s="380"/>
      <c r="N550" s="380"/>
      <c r="O550" s="380"/>
      <c r="P550" s="380"/>
      <c r="Q550" s="380"/>
      <c r="R550" s="380"/>
      <c r="S550" s="380"/>
      <c r="T550" s="380"/>
    </row>
    <row r="551" spans="1:20">
      <c r="A551" s="380"/>
      <c r="B551" s="380"/>
      <c r="C551" s="380"/>
      <c r="D551" s="380"/>
      <c r="E551" s="380"/>
      <c r="F551" s="380"/>
      <c r="G551" s="380"/>
      <c r="H551" s="380"/>
      <c r="I551" s="380"/>
      <c r="J551" s="380"/>
      <c r="K551" s="380"/>
      <c r="L551" s="380"/>
      <c r="M551" s="380"/>
      <c r="N551" s="380"/>
      <c r="O551" s="380"/>
      <c r="P551" s="380"/>
      <c r="Q551" s="380"/>
      <c r="R551" s="380"/>
      <c r="S551" s="380"/>
      <c r="T551" s="380"/>
    </row>
    <row r="552" spans="1:20">
      <c r="A552" s="380"/>
      <c r="B552" s="380"/>
      <c r="C552" s="380"/>
      <c r="D552" s="380"/>
      <c r="E552" s="380"/>
      <c r="F552" s="380"/>
      <c r="G552" s="380"/>
      <c r="H552" s="380"/>
      <c r="I552" s="380"/>
      <c r="J552" s="380"/>
      <c r="K552" s="380"/>
      <c r="L552" s="380"/>
      <c r="M552" s="380"/>
      <c r="N552" s="380"/>
      <c r="O552" s="380"/>
      <c r="P552" s="380"/>
      <c r="Q552" s="380"/>
      <c r="R552" s="380"/>
      <c r="S552" s="380"/>
      <c r="T552" s="380"/>
    </row>
    <row r="553" spans="1:20">
      <c r="A553" s="380"/>
      <c r="B553" s="380"/>
      <c r="C553" s="380"/>
      <c r="D553" s="380"/>
      <c r="E553" s="380"/>
      <c r="F553" s="380"/>
      <c r="G553" s="380"/>
      <c r="H553" s="380"/>
      <c r="I553" s="380"/>
      <c r="J553" s="380"/>
      <c r="K553" s="380"/>
      <c r="L553" s="380"/>
      <c r="M553" s="380"/>
      <c r="N553" s="380"/>
      <c r="O553" s="380"/>
      <c r="P553" s="380"/>
      <c r="Q553" s="380"/>
      <c r="R553" s="380"/>
      <c r="S553" s="380"/>
      <c r="T553" s="380"/>
    </row>
    <row r="554" spans="1:20">
      <c r="A554" s="380"/>
      <c r="B554" s="380"/>
      <c r="C554" s="380"/>
      <c r="D554" s="380"/>
      <c r="E554" s="380"/>
      <c r="F554" s="380"/>
      <c r="G554" s="380"/>
      <c r="H554" s="380"/>
      <c r="I554" s="380"/>
      <c r="J554" s="380"/>
      <c r="K554" s="380"/>
      <c r="L554" s="380"/>
      <c r="M554" s="380"/>
      <c r="N554" s="380"/>
      <c r="O554" s="380"/>
      <c r="P554" s="380"/>
      <c r="Q554" s="380"/>
      <c r="R554" s="380"/>
      <c r="S554" s="380"/>
      <c r="T554" s="380"/>
    </row>
    <row r="555" spans="1:20">
      <c r="A555" s="380"/>
      <c r="B555" s="380"/>
      <c r="C555" s="380"/>
      <c r="D555" s="380"/>
      <c r="E555" s="380"/>
      <c r="F555" s="380"/>
      <c r="G555" s="380"/>
      <c r="H555" s="380"/>
      <c r="I555" s="380"/>
      <c r="J555" s="380"/>
      <c r="K555" s="380"/>
      <c r="L555" s="380"/>
      <c r="M555" s="380"/>
      <c r="N555" s="380"/>
      <c r="O555" s="380"/>
      <c r="P555" s="380"/>
      <c r="Q555" s="380"/>
      <c r="R555" s="380"/>
      <c r="S555" s="380"/>
      <c r="T555" s="380"/>
    </row>
    <row r="556" spans="1:20">
      <c r="A556" s="380"/>
      <c r="B556" s="380"/>
      <c r="C556" s="380"/>
      <c r="D556" s="380"/>
      <c r="E556" s="380"/>
      <c r="F556" s="380"/>
      <c r="G556" s="380"/>
      <c r="H556" s="380"/>
      <c r="I556" s="380"/>
      <c r="J556" s="380"/>
      <c r="K556" s="380"/>
      <c r="L556" s="380"/>
      <c r="M556" s="380"/>
      <c r="N556" s="380"/>
      <c r="O556" s="380"/>
      <c r="P556" s="380"/>
      <c r="Q556" s="380"/>
      <c r="R556" s="380"/>
      <c r="S556" s="380"/>
      <c r="T556" s="380"/>
    </row>
    <row r="557" spans="1:20">
      <c r="A557" s="380"/>
      <c r="B557" s="380"/>
      <c r="C557" s="380"/>
      <c r="D557" s="380"/>
      <c r="E557" s="380"/>
      <c r="F557" s="380"/>
      <c r="G557" s="380"/>
      <c r="H557" s="380"/>
      <c r="I557" s="380"/>
      <c r="J557" s="380"/>
      <c r="K557" s="380"/>
      <c r="L557" s="380"/>
      <c r="M557" s="380"/>
      <c r="N557" s="380"/>
      <c r="O557" s="380"/>
      <c r="P557" s="380"/>
      <c r="Q557" s="380"/>
      <c r="R557" s="380"/>
      <c r="S557" s="380"/>
      <c r="T557" s="380"/>
    </row>
    <row r="558" spans="1:20">
      <c r="A558" s="380"/>
      <c r="B558" s="380"/>
      <c r="C558" s="380"/>
      <c r="D558" s="380"/>
      <c r="E558" s="380"/>
      <c r="F558" s="380"/>
      <c r="G558" s="380"/>
      <c r="H558" s="380"/>
      <c r="I558" s="380"/>
      <c r="J558" s="380"/>
      <c r="K558" s="380"/>
      <c r="L558" s="380"/>
      <c r="M558" s="380"/>
      <c r="N558" s="380"/>
      <c r="O558" s="380"/>
      <c r="P558" s="380"/>
      <c r="Q558" s="380"/>
      <c r="R558" s="380"/>
      <c r="S558" s="380"/>
      <c r="T558" s="380"/>
    </row>
    <row r="559" spans="1:20">
      <c r="A559" s="380"/>
      <c r="B559" s="380"/>
      <c r="C559" s="380"/>
      <c r="D559" s="380"/>
      <c r="E559" s="380"/>
      <c r="F559" s="380"/>
      <c r="G559" s="380"/>
      <c r="H559" s="380"/>
      <c r="I559" s="380"/>
      <c r="J559" s="380"/>
      <c r="K559" s="380"/>
      <c r="L559" s="380"/>
      <c r="M559" s="380"/>
      <c r="N559" s="380"/>
      <c r="O559" s="380"/>
      <c r="P559" s="380"/>
      <c r="Q559" s="380"/>
      <c r="R559" s="380"/>
      <c r="S559" s="380"/>
      <c r="T559" s="380"/>
    </row>
    <row r="560" spans="1:20">
      <c r="A560" s="380"/>
      <c r="B560" s="380"/>
      <c r="C560" s="380"/>
      <c r="D560" s="380"/>
      <c r="E560" s="380"/>
      <c r="F560" s="380"/>
      <c r="G560" s="380"/>
      <c r="H560" s="380"/>
      <c r="I560" s="380"/>
      <c r="J560" s="380"/>
      <c r="K560" s="380"/>
      <c r="L560" s="380"/>
      <c r="M560" s="380"/>
      <c r="N560" s="380"/>
      <c r="O560" s="380"/>
      <c r="P560" s="380"/>
      <c r="Q560" s="380"/>
      <c r="R560" s="380"/>
      <c r="S560" s="380"/>
      <c r="T560" s="380"/>
    </row>
    <row r="561" spans="1:20">
      <c r="A561" s="380"/>
      <c r="B561" s="380"/>
      <c r="C561" s="380"/>
      <c r="D561" s="380"/>
      <c r="E561" s="380"/>
      <c r="F561" s="380"/>
      <c r="G561" s="380"/>
      <c r="H561" s="380"/>
      <c r="I561" s="380"/>
      <c r="J561" s="380"/>
      <c r="K561" s="380"/>
      <c r="L561" s="380"/>
      <c r="M561" s="380"/>
      <c r="N561" s="380"/>
      <c r="O561" s="380"/>
      <c r="P561" s="380"/>
      <c r="Q561" s="380"/>
      <c r="R561" s="380"/>
      <c r="S561" s="380"/>
      <c r="T561" s="380"/>
    </row>
    <row r="562" spans="1:20">
      <c r="A562" s="380"/>
      <c r="B562" s="380"/>
      <c r="C562" s="380"/>
      <c r="D562" s="380"/>
      <c r="E562" s="380"/>
      <c r="F562" s="380"/>
      <c r="G562" s="380"/>
      <c r="H562" s="380"/>
      <c r="I562" s="380"/>
      <c r="J562" s="380"/>
      <c r="K562" s="380"/>
      <c r="L562" s="380"/>
      <c r="M562" s="380"/>
      <c r="N562" s="380"/>
      <c r="O562" s="380"/>
      <c r="P562" s="380"/>
      <c r="Q562" s="380"/>
      <c r="R562" s="380"/>
      <c r="S562" s="380"/>
      <c r="T562" s="380"/>
    </row>
    <row r="563" spans="1:20">
      <c r="A563" s="380"/>
      <c r="B563" s="380"/>
      <c r="C563" s="380"/>
      <c r="D563" s="380"/>
      <c r="E563" s="380"/>
      <c r="F563" s="380"/>
      <c r="G563" s="380"/>
      <c r="H563" s="380"/>
      <c r="I563" s="380"/>
      <c r="J563" s="380"/>
      <c r="K563" s="380"/>
      <c r="L563" s="380"/>
      <c r="M563" s="380"/>
      <c r="N563" s="380"/>
      <c r="O563" s="380"/>
      <c r="P563" s="380"/>
      <c r="Q563" s="380"/>
      <c r="R563" s="380"/>
      <c r="S563" s="380"/>
      <c r="T563" s="380"/>
    </row>
    <row r="564" spans="1:20">
      <c r="A564" s="380"/>
      <c r="B564" s="380"/>
      <c r="C564" s="380"/>
      <c r="D564" s="380"/>
      <c r="E564" s="380"/>
      <c r="F564" s="380"/>
      <c r="G564" s="380"/>
      <c r="H564" s="380"/>
      <c r="I564" s="380"/>
      <c r="J564" s="380"/>
      <c r="K564" s="380"/>
      <c r="L564" s="380"/>
      <c r="M564" s="380"/>
      <c r="N564" s="380"/>
      <c r="O564" s="380"/>
      <c r="P564" s="380"/>
      <c r="Q564" s="380"/>
      <c r="R564" s="380"/>
      <c r="S564" s="380"/>
      <c r="T564" s="380"/>
    </row>
    <row r="565" spans="1:20">
      <c r="A565" s="380"/>
      <c r="B565" s="380"/>
      <c r="C565" s="380"/>
      <c r="D565" s="380"/>
      <c r="E565" s="380"/>
      <c r="F565" s="380"/>
      <c r="G565" s="380"/>
      <c r="H565" s="380"/>
      <c r="I565" s="380"/>
      <c r="J565" s="380"/>
      <c r="K565" s="380"/>
      <c r="L565" s="380"/>
      <c r="M565" s="380"/>
      <c r="N565" s="380"/>
      <c r="O565" s="380"/>
      <c r="P565" s="380"/>
      <c r="Q565" s="380"/>
      <c r="R565" s="380"/>
      <c r="S565" s="380"/>
      <c r="T565" s="380"/>
    </row>
    <row r="566" spans="1:20">
      <c r="A566" s="380"/>
      <c r="B566" s="380"/>
      <c r="C566" s="380"/>
      <c r="D566" s="380"/>
      <c r="E566" s="380"/>
      <c r="F566" s="380"/>
      <c r="G566" s="380"/>
      <c r="H566" s="380"/>
      <c r="I566" s="380"/>
      <c r="J566" s="380"/>
      <c r="K566" s="380"/>
      <c r="L566" s="380"/>
      <c r="M566" s="380"/>
      <c r="N566" s="380"/>
      <c r="O566" s="380"/>
      <c r="P566" s="380"/>
      <c r="Q566" s="380"/>
      <c r="R566" s="380"/>
      <c r="S566" s="380"/>
      <c r="T566" s="380"/>
    </row>
    <row r="567" spans="1:20">
      <c r="A567" s="380"/>
      <c r="B567" s="380"/>
      <c r="C567" s="380"/>
      <c r="D567" s="380"/>
      <c r="E567" s="380"/>
      <c r="F567" s="380"/>
      <c r="G567" s="380"/>
      <c r="H567" s="380"/>
      <c r="I567" s="380"/>
      <c r="J567" s="380"/>
      <c r="K567" s="380"/>
      <c r="L567" s="380"/>
      <c r="M567" s="380"/>
      <c r="N567" s="380"/>
      <c r="O567" s="380"/>
      <c r="P567" s="380"/>
      <c r="Q567" s="380"/>
      <c r="R567" s="380"/>
      <c r="S567" s="380"/>
      <c r="T567" s="380"/>
    </row>
    <row r="568" spans="1:20">
      <c r="A568" s="380"/>
      <c r="B568" s="380"/>
      <c r="C568" s="380"/>
      <c r="D568" s="380"/>
      <c r="E568" s="380"/>
      <c r="F568" s="380"/>
      <c r="G568" s="380"/>
      <c r="H568" s="380"/>
      <c r="I568" s="380"/>
      <c r="J568" s="380"/>
      <c r="K568" s="380"/>
      <c r="L568" s="380"/>
      <c r="M568" s="380"/>
      <c r="N568" s="380"/>
      <c r="O568" s="380"/>
      <c r="P568" s="380"/>
      <c r="Q568" s="380"/>
      <c r="R568" s="380"/>
      <c r="S568" s="380"/>
      <c r="T568" s="380"/>
    </row>
    <row r="569" spans="1:20">
      <c r="A569" s="380"/>
      <c r="B569" s="380"/>
      <c r="C569" s="380"/>
      <c r="D569" s="380"/>
      <c r="E569" s="380"/>
      <c r="F569" s="380"/>
      <c r="G569" s="380"/>
      <c r="H569" s="380"/>
      <c r="I569" s="380"/>
      <c r="J569" s="380"/>
      <c r="K569" s="380"/>
      <c r="L569" s="380"/>
      <c r="M569" s="380"/>
      <c r="N569" s="380"/>
      <c r="O569" s="380"/>
      <c r="P569" s="380"/>
      <c r="Q569" s="380"/>
      <c r="R569" s="380"/>
      <c r="S569" s="380"/>
      <c r="T569" s="380"/>
    </row>
    <row r="570" spans="1:20">
      <c r="A570" s="380"/>
      <c r="B570" s="380"/>
      <c r="C570" s="380"/>
      <c r="D570" s="380"/>
      <c r="E570" s="380"/>
      <c r="F570" s="380"/>
      <c r="G570" s="380"/>
      <c r="H570" s="380"/>
      <c r="I570" s="380"/>
      <c r="J570" s="380"/>
      <c r="K570" s="380"/>
      <c r="L570" s="380"/>
      <c r="M570" s="380"/>
      <c r="N570" s="380"/>
      <c r="O570" s="380"/>
      <c r="P570" s="380"/>
      <c r="Q570" s="380"/>
      <c r="R570" s="380"/>
      <c r="S570" s="380"/>
      <c r="T570" s="380"/>
    </row>
    <row r="571" spans="1:20">
      <c r="A571" s="380"/>
      <c r="B571" s="380"/>
      <c r="C571" s="380"/>
      <c r="D571" s="380"/>
      <c r="E571" s="380"/>
      <c r="F571" s="380"/>
      <c r="G571" s="380"/>
      <c r="H571" s="380"/>
      <c r="I571" s="380"/>
      <c r="J571" s="380"/>
      <c r="K571" s="380"/>
      <c r="L571" s="380"/>
      <c r="M571" s="380"/>
      <c r="N571" s="380"/>
      <c r="O571" s="380"/>
      <c r="P571" s="380"/>
      <c r="Q571" s="380"/>
      <c r="R571" s="380"/>
      <c r="S571" s="380"/>
      <c r="T571" s="380"/>
    </row>
    <row r="572" spans="1:20">
      <c r="A572" s="380"/>
      <c r="B572" s="380"/>
      <c r="C572" s="380"/>
      <c r="D572" s="380"/>
      <c r="E572" s="380"/>
      <c r="F572" s="380"/>
      <c r="G572" s="380"/>
      <c r="H572" s="380"/>
      <c r="I572" s="380"/>
      <c r="J572" s="380"/>
      <c r="K572" s="380"/>
      <c r="L572" s="380"/>
      <c r="M572" s="380"/>
      <c r="N572" s="380"/>
      <c r="O572" s="380"/>
      <c r="P572" s="380"/>
      <c r="Q572" s="380"/>
      <c r="R572" s="380"/>
      <c r="S572" s="380"/>
      <c r="T572" s="380"/>
    </row>
    <row r="573" spans="1:20">
      <c r="A573" s="380"/>
      <c r="B573" s="380"/>
      <c r="C573" s="380"/>
      <c r="D573" s="380"/>
      <c r="E573" s="380"/>
      <c r="F573" s="380"/>
      <c r="G573" s="380"/>
      <c r="H573" s="380"/>
      <c r="I573" s="380"/>
      <c r="J573" s="380"/>
      <c r="K573" s="380"/>
      <c r="L573" s="380"/>
      <c r="M573" s="380"/>
      <c r="N573" s="380"/>
      <c r="O573" s="380"/>
      <c r="P573" s="380"/>
      <c r="Q573" s="380"/>
      <c r="R573" s="380"/>
      <c r="S573" s="380"/>
      <c r="T573" s="380"/>
    </row>
    <row r="574" spans="1:20">
      <c r="A574" s="380"/>
      <c r="B574" s="380"/>
      <c r="C574" s="380"/>
      <c r="D574" s="380"/>
      <c r="E574" s="380"/>
      <c r="F574" s="380"/>
      <c r="G574" s="380"/>
      <c r="H574" s="380"/>
      <c r="I574" s="380"/>
      <c r="J574" s="380"/>
      <c r="K574" s="380"/>
      <c r="L574" s="380"/>
      <c r="M574" s="380"/>
      <c r="N574" s="380"/>
      <c r="O574" s="380"/>
      <c r="P574" s="380"/>
      <c r="Q574" s="380"/>
      <c r="R574" s="380"/>
      <c r="S574" s="380"/>
      <c r="T574" s="380"/>
    </row>
    <row r="575" spans="1:20">
      <c r="A575" s="380"/>
      <c r="B575" s="380"/>
      <c r="C575" s="380"/>
      <c r="D575" s="380"/>
      <c r="E575" s="380"/>
      <c r="F575" s="380"/>
      <c r="G575" s="380"/>
      <c r="H575" s="380"/>
      <c r="I575" s="380"/>
      <c r="J575" s="380"/>
      <c r="K575" s="380"/>
      <c r="L575" s="380"/>
      <c r="M575" s="380"/>
      <c r="N575" s="380"/>
      <c r="O575" s="380"/>
      <c r="P575" s="380"/>
      <c r="Q575" s="380"/>
      <c r="R575" s="380"/>
      <c r="S575" s="380"/>
      <c r="T575" s="380"/>
    </row>
    <row r="576" spans="1:20">
      <c r="A576" s="380"/>
      <c r="B576" s="380"/>
      <c r="C576" s="380"/>
      <c r="D576" s="380"/>
      <c r="E576" s="380"/>
      <c r="F576" s="380"/>
      <c r="G576" s="380"/>
      <c r="H576" s="380"/>
      <c r="I576" s="380"/>
      <c r="J576" s="380"/>
      <c r="K576" s="380"/>
      <c r="L576" s="380"/>
      <c r="M576" s="380"/>
      <c r="N576" s="380"/>
      <c r="O576" s="380"/>
      <c r="P576" s="380"/>
      <c r="Q576" s="380"/>
      <c r="R576" s="380"/>
      <c r="S576" s="380"/>
      <c r="T576" s="380"/>
    </row>
    <row r="577" spans="1:20">
      <c r="A577" s="380"/>
      <c r="B577" s="380"/>
      <c r="C577" s="380"/>
      <c r="D577" s="380"/>
      <c r="E577" s="380"/>
      <c r="F577" s="380"/>
      <c r="G577" s="380"/>
      <c r="H577" s="380"/>
      <c r="I577" s="380"/>
      <c r="J577" s="380"/>
      <c r="K577" s="380"/>
      <c r="L577" s="380"/>
      <c r="M577" s="380"/>
      <c r="N577" s="380"/>
      <c r="O577" s="380"/>
      <c r="P577" s="380"/>
      <c r="Q577" s="380"/>
      <c r="R577" s="380"/>
      <c r="S577" s="380"/>
      <c r="T577" s="380"/>
    </row>
    <row r="578" spans="1:20">
      <c r="A578" s="380"/>
      <c r="B578" s="380"/>
      <c r="C578" s="380"/>
      <c r="D578" s="380"/>
      <c r="E578" s="380"/>
      <c r="F578" s="380"/>
      <c r="G578" s="380"/>
      <c r="H578" s="380"/>
      <c r="I578" s="380"/>
      <c r="J578" s="380"/>
      <c r="K578" s="380"/>
      <c r="L578" s="380"/>
      <c r="M578" s="380"/>
      <c r="N578" s="380"/>
      <c r="O578" s="380"/>
      <c r="P578" s="380"/>
      <c r="Q578" s="380"/>
      <c r="R578" s="380"/>
      <c r="S578" s="380"/>
      <c r="T578" s="380"/>
    </row>
    <row r="579" spans="1:20">
      <c r="A579" s="380"/>
      <c r="B579" s="380"/>
      <c r="C579" s="380"/>
      <c r="D579" s="380"/>
      <c r="E579" s="380"/>
      <c r="F579" s="380"/>
      <c r="G579" s="380"/>
      <c r="H579" s="380"/>
      <c r="I579" s="380"/>
      <c r="J579" s="380"/>
      <c r="K579" s="380"/>
      <c r="L579" s="380"/>
      <c r="M579" s="380"/>
      <c r="N579" s="380"/>
      <c r="O579" s="380"/>
      <c r="P579" s="380"/>
      <c r="Q579" s="380"/>
      <c r="R579" s="380"/>
      <c r="S579" s="380"/>
      <c r="T579" s="380"/>
    </row>
    <row r="580" spans="1:20">
      <c r="A580" s="380"/>
      <c r="B580" s="380"/>
      <c r="C580" s="380"/>
      <c r="D580" s="380"/>
      <c r="E580" s="380"/>
      <c r="F580" s="380"/>
      <c r="G580" s="380"/>
      <c r="H580" s="380"/>
      <c r="I580" s="380"/>
      <c r="J580" s="380"/>
      <c r="K580" s="380"/>
      <c r="L580" s="380"/>
      <c r="M580" s="380"/>
      <c r="N580" s="380"/>
      <c r="O580" s="380"/>
      <c r="P580" s="380"/>
      <c r="Q580" s="380"/>
      <c r="R580" s="380"/>
      <c r="S580" s="380"/>
      <c r="T580" s="380"/>
    </row>
    <row r="581" spans="1:20">
      <c r="A581" s="380"/>
      <c r="B581" s="380"/>
      <c r="C581" s="380"/>
      <c r="D581" s="380"/>
      <c r="E581" s="380"/>
      <c r="F581" s="380"/>
      <c r="G581" s="380"/>
      <c r="H581" s="380"/>
      <c r="I581" s="380"/>
      <c r="J581" s="380"/>
      <c r="K581" s="380"/>
      <c r="L581" s="380"/>
      <c r="M581" s="380"/>
      <c r="N581" s="380"/>
      <c r="O581" s="380"/>
      <c r="P581" s="380"/>
      <c r="Q581" s="380"/>
      <c r="R581" s="380"/>
      <c r="S581" s="380"/>
      <c r="T581" s="380"/>
    </row>
    <row r="582" spans="1:20">
      <c r="A582" s="380"/>
      <c r="B582" s="380"/>
      <c r="C582" s="380"/>
      <c r="D582" s="380"/>
      <c r="E582" s="380"/>
      <c r="F582" s="380"/>
      <c r="G582" s="380"/>
      <c r="H582" s="380"/>
      <c r="I582" s="380"/>
      <c r="J582" s="380"/>
      <c r="K582" s="380"/>
      <c r="L582" s="380"/>
      <c r="M582" s="380"/>
      <c r="N582" s="380"/>
      <c r="O582" s="380"/>
      <c r="P582" s="380"/>
      <c r="Q582" s="380"/>
      <c r="R582" s="380"/>
      <c r="S582" s="380"/>
      <c r="T582" s="380"/>
    </row>
    <row r="583" spans="1:20">
      <c r="A583" s="380"/>
      <c r="B583" s="380"/>
      <c r="C583" s="380"/>
      <c r="D583" s="380"/>
      <c r="E583" s="380"/>
      <c r="F583" s="380"/>
      <c r="G583" s="380"/>
      <c r="H583" s="380"/>
      <c r="I583" s="380"/>
      <c r="J583" s="380"/>
      <c r="K583" s="380"/>
      <c r="L583" s="380"/>
      <c r="M583" s="380"/>
      <c r="N583" s="380"/>
      <c r="O583" s="380"/>
      <c r="P583" s="380"/>
      <c r="Q583" s="380"/>
      <c r="R583" s="380"/>
      <c r="S583" s="380"/>
      <c r="T583" s="380"/>
    </row>
    <row r="584" spans="1:20">
      <c r="A584" s="380"/>
      <c r="B584" s="380"/>
      <c r="C584" s="380"/>
      <c r="D584" s="380"/>
      <c r="E584" s="380"/>
      <c r="F584" s="380"/>
      <c r="G584" s="380"/>
      <c r="H584" s="380"/>
      <c r="I584" s="380"/>
      <c r="J584" s="380"/>
      <c r="K584" s="380"/>
      <c r="L584" s="380"/>
      <c r="M584" s="380"/>
      <c r="N584" s="380"/>
      <c r="O584" s="380"/>
      <c r="P584" s="380"/>
      <c r="Q584" s="380"/>
      <c r="R584" s="380"/>
      <c r="S584" s="380"/>
      <c r="T584" s="380"/>
    </row>
    <row r="585" spans="1:20">
      <c r="A585" s="380"/>
      <c r="B585" s="380"/>
      <c r="C585" s="380"/>
      <c r="D585" s="380"/>
      <c r="E585" s="380"/>
      <c r="F585" s="380"/>
      <c r="G585" s="380"/>
      <c r="H585" s="380"/>
      <c r="I585" s="380"/>
      <c r="J585" s="380"/>
      <c r="K585" s="380"/>
      <c r="L585" s="380"/>
      <c r="M585" s="380"/>
      <c r="N585" s="380"/>
      <c r="O585" s="380"/>
      <c r="P585" s="380"/>
      <c r="Q585" s="380"/>
      <c r="R585" s="380"/>
      <c r="S585" s="380"/>
      <c r="T585" s="380"/>
    </row>
    <row r="586" spans="1:20">
      <c r="A586" s="380"/>
      <c r="B586" s="380"/>
      <c r="C586" s="380"/>
      <c r="D586" s="380"/>
      <c r="E586" s="380"/>
      <c r="F586" s="380"/>
      <c r="G586" s="380"/>
      <c r="H586" s="380"/>
      <c r="I586" s="380"/>
      <c r="J586" s="380"/>
      <c r="K586" s="380"/>
      <c r="L586" s="380"/>
      <c r="M586" s="380"/>
      <c r="N586" s="380"/>
      <c r="O586" s="380"/>
      <c r="P586" s="380"/>
      <c r="Q586" s="380"/>
      <c r="R586" s="380"/>
      <c r="S586" s="380"/>
      <c r="T586" s="380"/>
    </row>
    <row r="587" spans="1:20">
      <c r="A587" s="380"/>
      <c r="B587" s="380"/>
      <c r="C587" s="380"/>
      <c r="D587" s="380"/>
      <c r="E587" s="380"/>
      <c r="F587" s="380"/>
      <c r="G587" s="380"/>
      <c r="H587" s="380"/>
      <c r="I587" s="380"/>
      <c r="J587" s="380"/>
      <c r="K587" s="380"/>
      <c r="L587" s="380"/>
      <c r="M587" s="380"/>
      <c r="N587" s="380"/>
      <c r="O587" s="380"/>
      <c r="P587" s="380"/>
      <c r="Q587" s="380"/>
      <c r="R587" s="380"/>
      <c r="S587" s="380"/>
      <c r="T587" s="380"/>
    </row>
    <row r="588" spans="1:20">
      <c r="A588" s="380"/>
      <c r="B588" s="380"/>
      <c r="C588" s="380"/>
      <c r="D588" s="380"/>
      <c r="E588" s="380"/>
      <c r="F588" s="380"/>
      <c r="G588" s="380"/>
      <c r="H588" s="380"/>
      <c r="I588" s="380"/>
      <c r="J588" s="380"/>
      <c r="K588" s="380"/>
      <c r="L588" s="380"/>
      <c r="M588" s="380"/>
      <c r="N588" s="380"/>
      <c r="O588" s="380"/>
      <c r="P588" s="380"/>
      <c r="Q588" s="380"/>
      <c r="R588" s="380"/>
      <c r="S588" s="380"/>
      <c r="T588" s="380"/>
    </row>
    <row r="589" spans="1:20">
      <c r="A589" s="380"/>
      <c r="B589" s="380"/>
      <c r="C589" s="380"/>
      <c r="D589" s="380"/>
      <c r="E589" s="380"/>
      <c r="F589" s="380"/>
      <c r="G589" s="380"/>
      <c r="H589" s="380"/>
      <c r="I589" s="380"/>
      <c r="J589" s="380"/>
      <c r="K589" s="380"/>
      <c r="L589" s="380"/>
      <c r="M589" s="380"/>
      <c r="N589" s="380"/>
      <c r="O589" s="380"/>
      <c r="P589" s="380"/>
      <c r="Q589" s="380"/>
      <c r="R589" s="380"/>
      <c r="S589" s="380"/>
      <c r="T589" s="380"/>
    </row>
    <row r="590" spans="1:20">
      <c r="A590" s="380"/>
      <c r="B590" s="380"/>
      <c r="C590" s="380"/>
      <c r="D590" s="380"/>
      <c r="E590" s="380"/>
      <c r="F590" s="380"/>
      <c r="G590" s="380"/>
      <c r="H590" s="380"/>
      <c r="I590" s="380"/>
      <c r="J590" s="380"/>
      <c r="K590" s="380"/>
      <c r="L590" s="380"/>
      <c r="M590" s="380"/>
      <c r="N590" s="380"/>
      <c r="O590" s="380"/>
      <c r="P590" s="380"/>
      <c r="Q590" s="380"/>
      <c r="R590" s="380"/>
      <c r="S590" s="380"/>
      <c r="T590" s="380"/>
    </row>
    <row r="591" spans="1:20">
      <c r="A591" s="380"/>
      <c r="B591" s="380"/>
      <c r="C591" s="380"/>
      <c r="D591" s="380"/>
      <c r="E591" s="380"/>
      <c r="F591" s="380"/>
      <c r="G591" s="380"/>
      <c r="H591" s="380"/>
      <c r="I591" s="380"/>
      <c r="J591" s="380"/>
      <c r="K591" s="380"/>
      <c r="L591" s="380"/>
      <c r="M591" s="380"/>
      <c r="N591" s="380"/>
      <c r="O591" s="380"/>
      <c r="P591" s="380"/>
      <c r="Q591" s="380"/>
      <c r="R591" s="380"/>
      <c r="S591" s="380"/>
      <c r="T591" s="380"/>
    </row>
    <row r="592" spans="1:20">
      <c r="A592" s="380"/>
      <c r="B592" s="380"/>
      <c r="C592" s="380"/>
      <c r="D592" s="380"/>
      <c r="E592" s="380"/>
      <c r="F592" s="380"/>
      <c r="G592" s="380"/>
      <c r="H592" s="380"/>
      <c r="I592" s="380"/>
      <c r="J592" s="380"/>
      <c r="K592" s="380"/>
      <c r="L592" s="380"/>
      <c r="M592" s="380"/>
      <c r="N592" s="380"/>
      <c r="O592" s="380"/>
      <c r="P592" s="380"/>
      <c r="Q592" s="380"/>
      <c r="R592" s="380"/>
      <c r="S592" s="380"/>
      <c r="T592" s="380"/>
    </row>
    <row r="593" spans="1:20">
      <c r="A593" s="380"/>
      <c r="B593" s="380"/>
      <c r="C593" s="380"/>
      <c r="D593" s="380"/>
      <c r="E593" s="380"/>
      <c r="F593" s="380"/>
      <c r="G593" s="380"/>
      <c r="H593" s="380"/>
      <c r="I593" s="380"/>
      <c r="J593" s="380"/>
      <c r="K593" s="380"/>
      <c r="L593" s="380"/>
      <c r="M593" s="380"/>
      <c r="N593" s="380"/>
      <c r="O593" s="380"/>
      <c r="P593" s="380"/>
      <c r="Q593" s="380"/>
      <c r="R593" s="380"/>
      <c r="S593" s="380"/>
      <c r="T593" s="380"/>
    </row>
    <row r="594" spans="1:20">
      <c r="A594" s="380"/>
      <c r="B594" s="380"/>
      <c r="C594" s="380"/>
      <c r="D594" s="380"/>
      <c r="E594" s="380"/>
      <c r="F594" s="380"/>
      <c r="G594" s="380"/>
      <c r="H594" s="380"/>
      <c r="I594" s="380"/>
      <c r="J594" s="380"/>
      <c r="K594" s="380"/>
      <c r="L594" s="380"/>
      <c r="M594" s="380"/>
      <c r="N594" s="380"/>
      <c r="O594" s="380"/>
      <c r="P594" s="380"/>
      <c r="Q594" s="380"/>
      <c r="R594" s="380"/>
      <c r="S594" s="380"/>
      <c r="T594" s="380"/>
    </row>
    <row r="595" spans="1:20">
      <c r="A595" s="380"/>
      <c r="B595" s="380"/>
      <c r="C595" s="380"/>
      <c r="D595" s="380"/>
      <c r="E595" s="380"/>
      <c r="F595" s="380"/>
      <c r="G595" s="380"/>
      <c r="H595" s="380"/>
      <c r="I595" s="380"/>
      <c r="J595" s="380"/>
      <c r="K595" s="380"/>
      <c r="L595" s="380"/>
      <c r="M595" s="380"/>
      <c r="N595" s="380"/>
      <c r="O595" s="380"/>
      <c r="P595" s="380"/>
      <c r="Q595" s="380"/>
      <c r="R595" s="380"/>
      <c r="S595" s="380"/>
      <c r="T595" s="380"/>
    </row>
    <row r="596" spans="1:20">
      <c r="A596" s="380"/>
      <c r="B596" s="380"/>
      <c r="C596" s="380"/>
      <c r="D596" s="380"/>
      <c r="E596" s="380"/>
      <c r="F596" s="380"/>
      <c r="G596" s="380"/>
      <c r="H596" s="380"/>
      <c r="I596" s="380"/>
      <c r="J596" s="380"/>
      <c r="K596" s="380"/>
      <c r="L596" s="380"/>
      <c r="M596" s="380"/>
      <c r="N596" s="380"/>
      <c r="O596" s="380"/>
      <c r="P596" s="380"/>
      <c r="Q596" s="380"/>
      <c r="R596" s="380"/>
      <c r="S596" s="380"/>
      <c r="T596" s="380"/>
    </row>
    <row r="597" spans="1:20">
      <c r="A597" s="380"/>
      <c r="B597" s="380"/>
      <c r="C597" s="380"/>
      <c r="D597" s="380"/>
      <c r="E597" s="380"/>
      <c r="F597" s="380"/>
      <c r="G597" s="380"/>
      <c r="H597" s="380"/>
      <c r="I597" s="380"/>
      <c r="J597" s="380"/>
      <c r="K597" s="380"/>
      <c r="L597" s="380"/>
      <c r="M597" s="380"/>
      <c r="N597" s="380"/>
      <c r="O597" s="380"/>
      <c r="P597" s="380"/>
      <c r="Q597" s="380"/>
      <c r="R597" s="380"/>
      <c r="S597" s="380"/>
      <c r="T597" s="380"/>
    </row>
    <row r="598" spans="1:20">
      <c r="A598" s="380"/>
      <c r="B598" s="380"/>
      <c r="C598" s="380"/>
      <c r="D598" s="380"/>
      <c r="E598" s="380"/>
      <c r="F598" s="380"/>
      <c r="G598" s="380"/>
      <c r="H598" s="380"/>
      <c r="I598" s="380"/>
      <c r="J598" s="380"/>
      <c r="K598" s="380"/>
      <c r="L598" s="380"/>
      <c r="M598" s="380"/>
      <c r="N598" s="380"/>
      <c r="O598" s="380"/>
      <c r="P598" s="380"/>
      <c r="Q598" s="380"/>
      <c r="R598" s="380"/>
      <c r="S598" s="380"/>
      <c r="T598" s="380"/>
    </row>
    <row r="599" spans="1:20">
      <c r="A599" s="380"/>
      <c r="B599" s="380"/>
      <c r="C599" s="380"/>
      <c r="D599" s="380"/>
      <c r="E599" s="380"/>
      <c r="F599" s="380"/>
      <c r="G599" s="380"/>
      <c r="H599" s="380"/>
      <c r="I599" s="380"/>
      <c r="J599" s="380"/>
      <c r="K599" s="380"/>
      <c r="L599" s="380"/>
      <c r="M599" s="380"/>
      <c r="N599" s="380"/>
      <c r="O599" s="380"/>
      <c r="P599" s="380"/>
      <c r="Q599" s="380"/>
      <c r="R599" s="380"/>
      <c r="S599" s="380"/>
      <c r="T599" s="380"/>
    </row>
    <row r="600" spans="1:20">
      <c r="A600" s="380"/>
      <c r="B600" s="380"/>
      <c r="C600" s="380"/>
      <c r="D600" s="380"/>
      <c r="E600" s="380"/>
      <c r="F600" s="380"/>
      <c r="G600" s="380"/>
      <c r="H600" s="380"/>
      <c r="I600" s="380"/>
      <c r="J600" s="380"/>
      <c r="K600" s="380"/>
      <c r="L600" s="380"/>
      <c r="M600" s="380"/>
      <c r="N600" s="380"/>
      <c r="O600" s="380"/>
      <c r="P600" s="380"/>
      <c r="Q600" s="380"/>
      <c r="R600" s="380"/>
      <c r="S600" s="380"/>
      <c r="T600" s="380"/>
    </row>
    <row r="601" spans="1:20">
      <c r="A601" s="380"/>
      <c r="B601" s="380"/>
      <c r="C601" s="380"/>
      <c r="D601" s="380"/>
      <c r="E601" s="380"/>
      <c r="F601" s="380"/>
      <c r="G601" s="380"/>
      <c r="H601" s="380"/>
      <c r="I601" s="380"/>
      <c r="J601" s="380"/>
      <c r="K601" s="380"/>
      <c r="L601" s="380"/>
      <c r="M601" s="380"/>
      <c r="N601" s="380"/>
      <c r="O601" s="380"/>
      <c r="P601" s="380"/>
      <c r="Q601" s="380"/>
      <c r="R601" s="380"/>
      <c r="S601" s="380"/>
      <c r="T601" s="380"/>
    </row>
    <row r="602" spans="1:20">
      <c r="A602" s="380"/>
      <c r="B602" s="380"/>
      <c r="C602" s="380"/>
      <c r="D602" s="380"/>
      <c r="E602" s="380"/>
      <c r="F602" s="380"/>
      <c r="G602" s="380"/>
      <c r="H602" s="380"/>
      <c r="I602" s="380"/>
      <c r="J602" s="380"/>
      <c r="K602" s="380"/>
      <c r="L602" s="380"/>
      <c r="M602" s="380"/>
      <c r="N602" s="380"/>
      <c r="O602" s="380"/>
      <c r="P602" s="380"/>
      <c r="Q602" s="380"/>
      <c r="R602" s="380"/>
      <c r="S602" s="380"/>
      <c r="T602" s="380"/>
    </row>
    <row r="603" spans="1:20">
      <c r="A603" s="380"/>
      <c r="B603" s="380"/>
      <c r="C603" s="380"/>
      <c r="D603" s="380"/>
      <c r="E603" s="380"/>
      <c r="F603" s="380"/>
      <c r="G603" s="380"/>
      <c r="H603" s="380"/>
      <c r="I603" s="380"/>
      <c r="J603" s="380"/>
      <c r="K603" s="380"/>
      <c r="L603" s="380"/>
      <c r="M603" s="380"/>
      <c r="N603" s="380"/>
      <c r="O603" s="380"/>
      <c r="P603" s="380"/>
      <c r="Q603" s="380"/>
      <c r="R603" s="380"/>
      <c r="S603" s="380"/>
      <c r="T603" s="380"/>
    </row>
    <row r="604" spans="1:20">
      <c r="A604" s="380"/>
      <c r="B604" s="380"/>
      <c r="C604" s="380"/>
      <c r="D604" s="380"/>
      <c r="E604" s="380"/>
      <c r="F604" s="380"/>
      <c r="G604" s="380"/>
      <c r="H604" s="380"/>
      <c r="I604" s="380"/>
      <c r="J604" s="380"/>
      <c r="K604" s="380"/>
      <c r="L604" s="380"/>
      <c r="M604" s="380"/>
      <c r="N604" s="380"/>
      <c r="O604" s="380"/>
      <c r="P604" s="380"/>
      <c r="Q604" s="380"/>
      <c r="R604" s="380"/>
      <c r="S604" s="380"/>
      <c r="T604" s="380"/>
    </row>
    <row r="605" spans="1:20">
      <c r="A605" s="380"/>
      <c r="B605" s="380"/>
      <c r="C605" s="380"/>
      <c r="D605" s="380"/>
      <c r="E605" s="380"/>
      <c r="F605" s="380"/>
      <c r="G605" s="380"/>
      <c r="H605" s="380"/>
      <c r="I605" s="380"/>
      <c r="J605" s="380"/>
      <c r="K605" s="380"/>
      <c r="L605" s="380"/>
      <c r="M605" s="380"/>
      <c r="N605" s="380"/>
      <c r="O605" s="380"/>
      <c r="P605" s="380"/>
      <c r="Q605" s="380"/>
      <c r="R605" s="380"/>
      <c r="S605" s="380"/>
      <c r="T605" s="380"/>
    </row>
  </sheetData>
  <mergeCells count="10">
    <mergeCell ref="D91:H91"/>
    <mergeCell ref="O91:T91"/>
    <mergeCell ref="D92:H92"/>
    <mergeCell ref="D11:I11"/>
    <mergeCell ref="F7:M7"/>
    <mergeCell ref="H12:I12"/>
    <mergeCell ref="I14:K14"/>
    <mergeCell ref="D89:H89"/>
    <mergeCell ref="O89:T89"/>
    <mergeCell ref="D90:H90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1"/>
  <sheetViews>
    <sheetView workbookViewId="0">
      <selection activeCell="F10" sqref="F10:G10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7.28515625" style="62" customWidth="1"/>
    <col min="4" max="4" width="9.140625" style="62" customWidth="1"/>
    <col min="5" max="5" width="21.42578125" style="62" customWidth="1"/>
    <col min="6" max="6" width="8.7109375" style="62" customWidth="1"/>
    <col min="7" max="7" width="20.7109375" style="62" customWidth="1"/>
    <col min="8" max="8" width="6.28515625" style="62" customWidth="1"/>
    <col min="9" max="9" width="5.7109375" style="62" customWidth="1"/>
    <col min="10" max="10" width="5.28515625" style="62" customWidth="1"/>
    <col min="11" max="16" width="4.85546875" style="62" customWidth="1"/>
    <col min="17" max="17" width="10" style="62" customWidth="1"/>
    <col min="18" max="18" width="5.7109375" style="62" customWidth="1"/>
    <col min="19" max="19" width="5.28515625" style="62" bestFit="1" customWidth="1"/>
    <col min="20" max="20" width="7.85546875" style="62" customWidth="1"/>
    <col min="21" max="21" width="6.42578125" style="62" customWidth="1"/>
    <col min="22" max="30" width="9.140625" style="66"/>
    <col min="31" max="16384" width="9.140625" style="62"/>
  </cols>
  <sheetData>
    <row r="1" spans="1:30">
      <c r="Q1" s="63"/>
      <c r="R1" s="63"/>
      <c r="S1" s="63"/>
      <c r="T1" s="63"/>
      <c r="U1" s="64" t="s">
        <v>235</v>
      </c>
      <c r="V1" s="65"/>
    </row>
    <row r="2" spans="1:30">
      <c r="Q2" s="63"/>
      <c r="R2" s="63"/>
      <c r="S2" s="63"/>
      <c r="T2" s="63"/>
      <c r="U2" s="64" t="s">
        <v>236</v>
      </c>
      <c r="V2" s="65"/>
    </row>
    <row r="3" spans="1:30">
      <c r="Q3" s="63"/>
      <c r="R3" s="63"/>
      <c r="S3" s="63"/>
      <c r="T3" s="63"/>
      <c r="U3" s="64" t="s">
        <v>237</v>
      </c>
      <c r="V3" s="65"/>
    </row>
    <row r="4" spans="1:30">
      <c r="Q4" s="63"/>
      <c r="R4" s="63"/>
      <c r="S4" s="63"/>
      <c r="T4" s="63"/>
      <c r="U4" s="64" t="s">
        <v>238</v>
      </c>
      <c r="V4" s="65"/>
    </row>
    <row r="5" spans="1:30">
      <c r="Q5" s="67"/>
      <c r="R5" s="67"/>
      <c r="S5" s="67"/>
      <c r="T5" s="67"/>
      <c r="U5" s="68" t="s">
        <v>239</v>
      </c>
      <c r="V5" s="65"/>
    </row>
    <row r="6" spans="1:30">
      <c r="Q6" s="67"/>
      <c r="R6" s="67"/>
      <c r="S6" s="67"/>
      <c r="T6" s="67"/>
      <c r="U6" s="64" t="s">
        <v>240</v>
      </c>
      <c r="V6" s="65"/>
    </row>
    <row r="7" spans="1:30" ht="18.75">
      <c r="C7" s="69"/>
      <c r="D7" s="70"/>
      <c r="E7" s="69"/>
      <c r="F7" s="69"/>
      <c r="G7" s="507" t="s">
        <v>241</v>
      </c>
      <c r="H7" s="507"/>
      <c r="I7" s="507"/>
      <c r="J7" s="507"/>
      <c r="K7" s="507"/>
      <c r="L7" s="507"/>
      <c r="M7" s="507"/>
      <c r="N7" s="507"/>
      <c r="O7" s="69"/>
      <c r="P7" s="69"/>
      <c r="Q7" s="69"/>
      <c r="R7" s="69"/>
      <c r="S7" s="69"/>
      <c r="T7" s="69"/>
      <c r="U7" s="69"/>
    </row>
    <row r="8" spans="1:30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s="72" customFormat="1" ht="14.25" customHeight="1">
      <c r="C10" s="73"/>
      <c r="D10" s="73"/>
      <c r="E10" s="73"/>
      <c r="F10" s="509" t="s">
        <v>242</v>
      </c>
      <c r="G10" s="509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s="73" customFormat="1" ht="15.75" customHeight="1">
      <c r="A11" s="74"/>
      <c r="B11" s="74"/>
      <c r="C11" s="74"/>
      <c r="D11" s="75" t="s">
        <v>55</v>
      </c>
      <c r="E11" s="76"/>
      <c r="F11" s="77"/>
      <c r="G11" s="77"/>
      <c r="H11" s="77"/>
      <c r="I11" s="77"/>
      <c r="J11" s="77"/>
      <c r="K11" s="74"/>
      <c r="L11" s="74"/>
      <c r="M11" s="75" t="s">
        <v>0</v>
      </c>
      <c r="N11" s="78" t="s">
        <v>98</v>
      </c>
      <c r="O11" s="78"/>
      <c r="P11" s="77" t="s">
        <v>243</v>
      </c>
      <c r="Q11" s="77"/>
      <c r="R11" s="74"/>
    </row>
    <row r="12" spans="1:30" s="73" customFormat="1" ht="17.25" customHeight="1">
      <c r="D12" s="79" t="s">
        <v>56</v>
      </c>
      <c r="E12" s="80"/>
      <c r="F12" s="81">
        <v>42056</v>
      </c>
      <c r="G12" s="82" t="s">
        <v>53</v>
      </c>
      <c r="H12" s="82"/>
      <c r="I12" s="508"/>
      <c r="J12" s="508"/>
      <c r="K12" s="78"/>
      <c r="L12" s="74"/>
      <c r="M12" s="75" t="s">
        <v>54</v>
      </c>
      <c r="N12" s="77"/>
      <c r="O12" s="77" t="s">
        <v>244</v>
      </c>
      <c r="P12" s="77"/>
      <c r="Q12" s="77"/>
      <c r="R12" s="77"/>
      <c r="S12" s="77"/>
      <c r="T12" s="77"/>
    </row>
    <row r="13" spans="1:30" s="72" customFormat="1" ht="12" customHeight="1" thickBot="1"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s="89" customFormat="1" ht="11.25" thickBot="1">
      <c r="A14" s="83" t="s">
        <v>245</v>
      </c>
      <c r="B14" s="20"/>
      <c r="C14" s="20"/>
      <c r="D14" s="20" t="s">
        <v>246</v>
      </c>
      <c r="E14" s="83" t="s">
        <v>13</v>
      </c>
      <c r="F14" s="20" t="s">
        <v>247</v>
      </c>
      <c r="G14" s="20"/>
      <c r="H14" s="20" t="s">
        <v>248</v>
      </c>
      <c r="I14" s="84" t="s">
        <v>249</v>
      </c>
      <c r="J14" s="85"/>
      <c r="K14" s="86"/>
      <c r="L14" s="86" t="s">
        <v>250</v>
      </c>
      <c r="M14" s="87"/>
      <c r="N14" s="87" t="s">
        <v>251</v>
      </c>
      <c r="O14" s="87"/>
      <c r="P14" s="20" t="s">
        <v>250</v>
      </c>
      <c r="Q14" s="20"/>
      <c r="R14" s="20"/>
      <c r="S14" s="20"/>
      <c r="T14" s="20"/>
      <c r="U14" s="88"/>
      <c r="V14" s="88"/>
      <c r="W14" s="88"/>
      <c r="X14" s="88"/>
      <c r="Y14" s="88"/>
      <c r="Z14" s="88"/>
      <c r="AA14" s="88"/>
      <c r="AB14" s="88"/>
      <c r="AC14" s="88"/>
    </row>
    <row r="15" spans="1:30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30" s="92" customFormat="1" ht="12.75">
      <c r="A16" s="4"/>
      <c r="B16" s="101" t="s">
        <v>259</v>
      </c>
      <c r="C16" s="4" t="s">
        <v>260</v>
      </c>
      <c r="D16" s="4" t="s">
        <v>261</v>
      </c>
      <c r="E16" s="4" t="s">
        <v>262</v>
      </c>
      <c r="F16" s="4">
        <v>2002</v>
      </c>
      <c r="G16" s="4" t="s">
        <v>263</v>
      </c>
      <c r="H16" s="4">
        <v>38.4</v>
      </c>
      <c r="I16" s="4">
        <v>35</v>
      </c>
      <c r="J16" s="4">
        <v>37</v>
      </c>
      <c r="K16" s="4">
        <v>39</v>
      </c>
      <c r="L16" s="4">
        <v>39</v>
      </c>
      <c r="M16" s="4">
        <v>40</v>
      </c>
      <c r="N16" s="4">
        <v>43</v>
      </c>
      <c r="O16" s="4">
        <v>46</v>
      </c>
      <c r="P16" s="4">
        <v>46</v>
      </c>
      <c r="Q16" s="4">
        <v>85</v>
      </c>
      <c r="R16" s="4">
        <v>3</v>
      </c>
      <c r="S16" s="4"/>
      <c r="T16" s="102">
        <v>172.8</v>
      </c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2.75">
      <c r="A17" s="4"/>
      <c r="B17" s="101" t="s">
        <v>259</v>
      </c>
      <c r="C17" s="4" t="s">
        <v>260</v>
      </c>
      <c r="D17" s="4" t="s">
        <v>261</v>
      </c>
      <c r="E17" s="4" t="s">
        <v>264</v>
      </c>
      <c r="F17" s="4">
        <v>1988</v>
      </c>
      <c r="G17" s="4" t="s">
        <v>265</v>
      </c>
      <c r="H17" s="4">
        <v>46.7</v>
      </c>
      <c r="I17" s="4">
        <v>40</v>
      </c>
      <c r="J17" s="4">
        <v>44</v>
      </c>
      <c r="K17" s="4">
        <v>-48</v>
      </c>
      <c r="L17" s="4">
        <v>44</v>
      </c>
      <c r="M17" s="4">
        <v>-55</v>
      </c>
      <c r="N17" s="4">
        <v>56</v>
      </c>
      <c r="O17" s="4">
        <v>58</v>
      </c>
      <c r="P17" s="4">
        <v>58</v>
      </c>
      <c r="Q17" s="4">
        <v>102</v>
      </c>
      <c r="R17" s="4">
        <v>2</v>
      </c>
      <c r="S17" s="4"/>
      <c r="T17" s="102">
        <v>171.33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2.75">
      <c r="A18" s="4"/>
      <c r="B18" s="101" t="s">
        <v>259</v>
      </c>
      <c r="C18" s="4" t="s">
        <v>260</v>
      </c>
      <c r="D18" s="4" t="s">
        <v>261</v>
      </c>
      <c r="E18" s="4" t="s">
        <v>266</v>
      </c>
      <c r="F18" s="4">
        <v>1984</v>
      </c>
      <c r="G18" s="4" t="s">
        <v>267</v>
      </c>
      <c r="H18" s="4">
        <v>46.6</v>
      </c>
      <c r="I18" s="4">
        <v>45</v>
      </c>
      <c r="J18" s="4">
        <v>50</v>
      </c>
      <c r="K18" s="4">
        <v>-51</v>
      </c>
      <c r="L18" s="4">
        <v>50</v>
      </c>
      <c r="M18" s="4">
        <v>68</v>
      </c>
      <c r="N18" s="4">
        <v>-70</v>
      </c>
      <c r="O18" s="4">
        <v>-70</v>
      </c>
      <c r="P18" s="4">
        <v>68</v>
      </c>
      <c r="Q18" s="4">
        <v>118</v>
      </c>
      <c r="R18" s="4">
        <v>1</v>
      </c>
      <c r="S18" s="4"/>
      <c r="T18" s="102">
        <v>198.59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2.75">
      <c r="A19" s="4"/>
      <c r="B19" s="10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02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2.75">
      <c r="A20" s="4"/>
      <c r="B20" s="101" t="s">
        <v>259</v>
      </c>
      <c r="C20" s="4" t="s">
        <v>260</v>
      </c>
      <c r="D20" s="4" t="s">
        <v>268</v>
      </c>
      <c r="E20" s="4" t="s">
        <v>269</v>
      </c>
      <c r="F20" s="4">
        <v>1984</v>
      </c>
      <c r="G20" s="4"/>
      <c r="H20" s="4">
        <v>52.4</v>
      </c>
      <c r="I20" s="4">
        <v>-45</v>
      </c>
      <c r="J20" s="4">
        <v>-47</v>
      </c>
      <c r="K20" s="4">
        <v>50</v>
      </c>
      <c r="L20" s="4">
        <v>50</v>
      </c>
      <c r="M20" s="4">
        <v>-56</v>
      </c>
      <c r="N20" s="4">
        <v>60</v>
      </c>
      <c r="O20" s="4">
        <v>62</v>
      </c>
      <c r="P20" s="4">
        <v>62</v>
      </c>
      <c r="Q20" s="4">
        <v>112</v>
      </c>
      <c r="R20" s="4">
        <v>4</v>
      </c>
      <c r="S20" s="4"/>
      <c r="T20" s="102">
        <v>170.5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2.75">
      <c r="A21" s="4"/>
      <c r="B21" s="101" t="s">
        <v>259</v>
      </c>
      <c r="C21" s="4" t="s">
        <v>260</v>
      </c>
      <c r="D21" s="4" t="s">
        <v>268</v>
      </c>
      <c r="E21" s="4" t="s">
        <v>270</v>
      </c>
      <c r="F21" s="4">
        <v>1991</v>
      </c>
      <c r="G21" s="4" t="s">
        <v>271</v>
      </c>
      <c r="H21" s="4">
        <v>53</v>
      </c>
      <c r="I21" s="4">
        <v>51</v>
      </c>
      <c r="J21" s="4">
        <v>53</v>
      </c>
      <c r="K21" s="4">
        <v>55</v>
      </c>
      <c r="L21" s="4">
        <v>55</v>
      </c>
      <c r="M21" s="4">
        <v>70</v>
      </c>
      <c r="N21" s="4">
        <v>73</v>
      </c>
      <c r="O21" s="4">
        <v>75</v>
      </c>
      <c r="P21" s="4">
        <v>75</v>
      </c>
      <c r="Q21" s="4">
        <v>130</v>
      </c>
      <c r="R21" s="4">
        <v>1</v>
      </c>
      <c r="S21" s="4"/>
      <c r="T21" s="102">
        <v>196.1</v>
      </c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2.75">
      <c r="A22" s="4"/>
      <c r="B22" s="101" t="s">
        <v>259</v>
      </c>
      <c r="C22" s="4" t="s">
        <v>260</v>
      </c>
      <c r="D22" s="4" t="s">
        <v>268</v>
      </c>
      <c r="E22" s="4" t="s">
        <v>272</v>
      </c>
      <c r="F22" s="4">
        <v>1970</v>
      </c>
      <c r="G22" s="4" t="s">
        <v>273</v>
      </c>
      <c r="H22" s="4">
        <v>50.4</v>
      </c>
      <c r="I22" s="4">
        <v>40</v>
      </c>
      <c r="J22" s="4">
        <v>-42</v>
      </c>
      <c r="K22" s="4">
        <v>-42</v>
      </c>
      <c r="L22" s="4">
        <v>40</v>
      </c>
      <c r="M22" s="4">
        <v>50</v>
      </c>
      <c r="N22" s="4">
        <v>55</v>
      </c>
      <c r="O22" s="4">
        <v>57</v>
      </c>
      <c r="P22" s="4">
        <v>57</v>
      </c>
      <c r="Q22" s="4">
        <v>97</v>
      </c>
      <c r="R22" s="4">
        <v>6</v>
      </c>
      <c r="S22" s="4"/>
      <c r="T22" s="102">
        <v>152.47999999999999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12.75">
      <c r="A23" s="4"/>
      <c r="B23" s="101" t="s">
        <v>259</v>
      </c>
      <c r="C23" s="4" t="s">
        <v>260</v>
      </c>
      <c r="D23" s="4" t="s">
        <v>268</v>
      </c>
      <c r="E23" s="4" t="s">
        <v>274</v>
      </c>
      <c r="F23" s="4">
        <v>1997</v>
      </c>
      <c r="G23" s="4" t="s">
        <v>275</v>
      </c>
      <c r="H23" s="4">
        <v>51</v>
      </c>
      <c r="I23" s="4">
        <v>45</v>
      </c>
      <c r="J23" s="4">
        <v>48</v>
      </c>
      <c r="K23" s="4">
        <v>-52</v>
      </c>
      <c r="L23" s="4">
        <v>48</v>
      </c>
      <c r="M23" s="4">
        <v>69</v>
      </c>
      <c r="N23" s="4">
        <v>71</v>
      </c>
      <c r="O23" s="4">
        <v>-73</v>
      </c>
      <c r="P23" s="4">
        <v>71</v>
      </c>
      <c r="Q23" s="4">
        <v>119</v>
      </c>
      <c r="R23" s="4">
        <v>2</v>
      </c>
      <c r="S23" s="4"/>
      <c r="T23" s="102">
        <v>185.22</v>
      </c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92" customFormat="1" ht="12.75">
      <c r="A24" s="4"/>
      <c r="B24" s="101" t="s">
        <v>259</v>
      </c>
      <c r="C24" s="4" t="s">
        <v>260</v>
      </c>
      <c r="D24" s="4" t="s">
        <v>268</v>
      </c>
      <c r="E24" s="4" t="s">
        <v>276</v>
      </c>
      <c r="F24" s="4">
        <v>1996</v>
      </c>
      <c r="G24" s="4"/>
      <c r="H24" s="4">
        <v>49.1</v>
      </c>
      <c r="I24" s="4">
        <v>40</v>
      </c>
      <c r="J24" s="4">
        <v>-42</v>
      </c>
      <c r="K24" s="4">
        <v>42</v>
      </c>
      <c r="L24" s="4">
        <v>42</v>
      </c>
      <c r="M24" s="4">
        <v>54</v>
      </c>
      <c r="N24" s="4">
        <v>57</v>
      </c>
      <c r="O24" s="4">
        <v>-60</v>
      </c>
      <c r="P24" s="4">
        <v>57</v>
      </c>
      <c r="Q24" s="4">
        <v>99</v>
      </c>
      <c r="R24" s="4">
        <v>5</v>
      </c>
      <c r="S24" s="4"/>
      <c r="T24" s="102">
        <v>159.12</v>
      </c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92" customFormat="1" ht="12.75">
      <c r="A25" s="4"/>
      <c r="B25" s="101" t="s">
        <v>259</v>
      </c>
      <c r="C25" s="4" t="s">
        <v>260</v>
      </c>
      <c r="D25" s="4" t="s">
        <v>268</v>
      </c>
      <c r="E25" s="4" t="s">
        <v>277</v>
      </c>
      <c r="F25" s="4">
        <v>1988</v>
      </c>
      <c r="G25" s="4" t="s">
        <v>278</v>
      </c>
      <c r="H25" s="4">
        <v>51.8</v>
      </c>
      <c r="I25" s="4">
        <v>-43</v>
      </c>
      <c r="J25" s="4">
        <v>43</v>
      </c>
      <c r="K25" s="4">
        <v>49</v>
      </c>
      <c r="L25" s="4">
        <v>49</v>
      </c>
      <c r="M25" s="4">
        <v>57</v>
      </c>
      <c r="N25" s="4">
        <v>61</v>
      </c>
      <c r="O25" s="4">
        <v>65</v>
      </c>
      <c r="P25" s="4">
        <v>65</v>
      </c>
      <c r="Q25" s="4">
        <v>114</v>
      </c>
      <c r="R25" s="4">
        <v>3</v>
      </c>
      <c r="S25" s="4"/>
      <c r="T25" s="102">
        <v>175.18</v>
      </c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92" customFormat="1" ht="12.75">
      <c r="A26" s="4"/>
      <c r="B26" s="10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02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92" customFormat="1" ht="12.75">
      <c r="A27" s="4"/>
      <c r="B27" s="101" t="s">
        <v>259</v>
      </c>
      <c r="C27" s="4" t="s">
        <v>260</v>
      </c>
      <c r="D27" s="4" t="s">
        <v>279</v>
      </c>
      <c r="E27" s="4" t="s">
        <v>280</v>
      </c>
      <c r="F27" s="4">
        <v>1970</v>
      </c>
      <c r="G27" s="4" t="s">
        <v>273</v>
      </c>
      <c r="H27" s="4">
        <v>57.6</v>
      </c>
      <c r="I27" s="4">
        <v>42</v>
      </c>
      <c r="J27" s="4">
        <v>46</v>
      </c>
      <c r="K27" s="4">
        <v>-50</v>
      </c>
      <c r="L27" s="4">
        <v>46</v>
      </c>
      <c r="M27" s="4">
        <v>55</v>
      </c>
      <c r="N27" s="4">
        <v>60</v>
      </c>
      <c r="O27" s="4">
        <v>65</v>
      </c>
      <c r="P27" s="4">
        <v>65</v>
      </c>
      <c r="Q27" s="4">
        <v>111</v>
      </c>
      <c r="R27" s="4">
        <v>8</v>
      </c>
      <c r="S27" s="4"/>
      <c r="T27" s="102">
        <v>157.07</v>
      </c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92" customFormat="1" ht="12.75">
      <c r="A28" s="4"/>
      <c r="B28" s="101" t="s">
        <v>259</v>
      </c>
      <c r="C28" s="4" t="s">
        <v>260</v>
      </c>
      <c r="D28" s="4" t="s">
        <v>279</v>
      </c>
      <c r="E28" s="4" t="s">
        <v>281</v>
      </c>
      <c r="F28" s="4">
        <v>1989</v>
      </c>
      <c r="G28" s="4" t="s">
        <v>282</v>
      </c>
      <c r="H28" s="4">
        <v>55.3</v>
      </c>
      <c r="I28" s="4">
        <v>-66</v>
      </c>
      <c r="J28" s="4">
        <v>67</v>
      </c>
      <c r="K28" s="4">
        <v>70</v>
      </c>
      <c r="L28" s="4">
        <v>70</v>
      </c>
      <c r="M28" s="4">
        <v>90</v>
      </c>
      <c r="N28" s="4">
        <v>94</v>
      </c>
      <c r="O28" s="4">
        <v>98</v>
      </c>
      <c r="P28" s="4">
        <v>98</v>
      </c>
      <c r="Q28" s="4">
        <v>168</v>
      </c>
      <c r="R28" s="4">
        <v>7</v>
      </c>
      <c r="S28" s="4"/>
      <c r="T28" s="102">
        <v>245.12</v>
      </c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92" customFormat="1" ht="12.75">
      <c r="A29" s="4"/>
      <c r="B29" s="10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2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s="92" customFormat="1" ht="12.75">
      <c r="A30" s="4"/>
      <c r="B30" s="101" t="s">
        <v>259</v>
      </c>
      <c r="C30" s="4" t="s">
        <v>260</v>
      </c>
      <c r="D30" s="4" t="s">
        <v>283</v>
      </c>
      <c r="E30" s="4" t="s">
        <v>284</v>
      </c>
      <c r="F30" s="4">
        <v>1986</v>
      </c>
      <c r="G30" s="4" t="s">
        <v>285</v>
      </c>
      <c r="H30" s="4">
        <v>61.9</v>
      </c>
      <c r="I30" s="4">
        <v>55</v>
      </c>
      <c r="J30" s="4">
        <v>-58</v>
      </c>
      <c r="K30" s="4">
        <v>58</v>
      </c>
      <c r="L30" s="4">
        <v>58</v>
      </c>
      <c r="M30" s="4">
        <v>78</v>
      </c>
      <c r="N30" s="4">
        <v>82</v>
      </c>
      <c r="O30" s="4">
        <v>86</v>
      </c>
      <c r="P30" s="4">
        <v>86</v>
      </c>
      <c r="Q30" s="4">
        <v>144</v>
      </c>
      <c r="R30" s="4">
        <v>3</v>
      </c>
      <c r="S30" s="4"/>
      <c r="T30" s="102">
        <v>193.64</v>
      </c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92" customFormat="1" ht="12.75">
      <c r="A31" s="4"/>
      <c r="B31" s="101" t="s">
        <v>259</v>
      </c>
      <c r="C31" s="4" t="s">
        <v>260</v>
      </c>
      <c r="D31" s="4" t="s">
        <v>283</v>
      </c>
      <c r="E31" s="4" t="s">
        <v>286</v>
      </c>
      <c r="F31" s="4">
        <v>1993</v>
      </c>
      <c r="G31" s="4" t="s">
        <v>287</v>
      </c>
      <c r="H31" s="4">
        <v>63</v>
      </c>
      <c r="I31" s="4">
        <v>68</v>
      </c>
      <c r="J31" s="4">
        <v>-71</v>
      </c>
      <c r="K31" s="4">
        <v>71</v>
      </c>
      <c r="L31" s="4">
        <v>71</v>
      </c>
      <c r="M31" s="4">
        <v>90</v>
      </c>
      <c r="N31" s="4">
        <v>-95</v>
      </c>
      <c r="O31" s="4">
        <v>-95</v>
      </c>
      <c r="P31" s="4">
        <v>90</v>
      </c>
      <c r="Q31" s="4">
        <v>161</v>
      </c>
      <c r="R31" s="4">
        <v>1</v>
      </c>
      <c r="S31" s="4"/>
      <c r="T31" s="102">
        <v>213.96</v>
      </c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92" customFormat="1" ht="12.75">
      <c r="A32" s="4"/>
      <c r="B32" s="101" t="s">
        <v>259</v>
      </c>
      <c r="C32" s="4" t="s">
        <v>260</v>
      </c>
      <c r="D32" s="4" t="s">
        <v>283</v>
      </c>
      <c r="E32" s="4" t="s">
        <v>288</v>
      </c>
      <c r="F32" s="4">
        <v>1985</v>
      </c>
      <c r="G32" s="4" t="s">
        <v>289</v>
      </c>
      <c r="H32" s="4">
        <v>60.1</v>
      </c>
      <c r="I32" s="4">
        <v>-59</v>
      </c>
      <c r="J32" s="4">
        <v>59</v>
      </c>
      <c r="K32" s="4">
        <v>62</v>
      </c>
      <c r="L32" s="4">
        <v>62</v>
      </c>
      <c r="M32" s="4">
        <v>72</v>
      </c>
      <c r="N32" s="4">
        <v>-76</v>
      </c>
      <c r="O32" s="4">
        <v>-76</v>
      </c>
      <c r="P32" s="4">
        <v>72</v>
      </c>
      <c r="Q32" s="4">
        <v>134</v>
      </c>
      <c r="R32" s="4">
        <v>4</v>
      </c>
      <c r="S32" s="4"/>
      <c r="T32" s="102">
        <v>183.91</v>
      </c>
      <c r="U32" s="73"/>
      <c r="V32" s="73"/>
      <c r="W32" s="73"/>
      <c r="X32" s="73"/>
      <c r="Y32" s="73"/>
      <c r="Z32" s="73"/>
      <c r="AA32" s="73"/>
      <c r="AB32" s="73"/>
      <c r="AC32" s="73"/>
    </row>
    <row r="33" spans="1:29" s="92" customFormat="1" ht="12.75">
      <c r="A33" s="4"/>
      <c r="B33" s="101" t="s">
        <v>259</v>
      </c>
      <c r="C33" s="4" t="s">
        <v>260</v>
      </c>
      <c r="D33" s="4" t="s">
        <v>283</v>
      </c>
      <c r="E33" s="4" t="s">
        <v>290</v>
      </c>
      <c r="F33" s="4">
        <v>1992</v>
      </c>
      <c r="G33" s="4" t="s">
        <v>285</v>
      </c>
      <c r="H33" s="4">
        <v>59.9</v>
      </c>
      <c r="I33" s="4">
        <v>55</v>
      </c>
      <c r="J33" s="4">
        <v>-58</v>
      </c>
      <c r="K33" s="4">
        <v>58</v>
      </c>
      <c r="L33" s="4">
        <v>58</v>
      </c>
      <c r="M33" s="4">
        <v>68</v>
      </c>
      <c r="N33" s="4">
        <v>72</v>
      </c>
      <c r="O33" s="4">
        <v>-75</v>
      </c>
      <c r="P33" s="4">
        <v>72</v>
      </c>
      <c r="Q33" s="4">
        <v>130</v>
      </c>
      <c r="R33" s="4">
        <v>5</v>
      </c>
      <c r="S33" s="4"/>
      <c r="T33" s="102">
        <v>178.84</v>
      </c>
      <c r="U33" s="73"/>
      <c r="V33" s="73"/>
      <c r="W33" s="73"/>
      <c r="X33" s="73"/>
      <c r="Y33" s="73"/>
      <c r="Z33" s="73"/>
      <c r="AA33" s="73"/>
      <c r="AB33" s="73"/>
      <c r="AC33" s="73"/>
    </row>
    <row r="34" spans="1:29" s="92" customFormat="1" ht="12.75">
      <c r="A34" s="4"/>
      <c r="B34" s="101" t="s">
        <v>259</v>
      </c>
      <c r="C34" s="4" t="s">
        <v>260</v>
      </c>
      <c r="D34" s="4" t="s">
        <v>283</v>
      </c>
      <c r="E34" s="4" t="s">
        <v>291</v>
      </c>
      <c r="F34" s="4">
        <v>1984</v>
      </c>
      <c r="G34" s="4"/>
      <c r="H34" s="4">
        <v>62</v>
      </c>
      <c r="I34" s="4">
        <v>-41</v>
      </c>
      <c r="J34" s="4">
        <v>41</v>
      </c>
      <c r="K34" s="4">
        <v>45</v>
      </c>
      <c r="L34" s="4">
        <v>45</v>
      </c>
      <c r="M34" s="4">
        <v>59</v>
      </c>
      <c r="N34" s="4">
        <v>-62</v>
      </c>
      <c r="O34" s="4">
        <v>-62</v>
      </c>
      <c r="P34" s="4">
        <v>59</v>
      </c>
      <c r="Q34" s="4">
        <v>104</v>
      </c>
      <c r="R34" s="4">
        <v>7</v>
      </c>
      <c r="S34" s="4"/>
      <c r="T34" s="102">
        <v>139.69999999999999</v>
      </c>
      <c r="U34" s="73"/>
      <c r="V34" s="73"/>
      <c r="W34" s="73"/>
      <c r="X34" s="73"/>
      <c r="Y34" s="73"/>
      <c r="Z34" s="73"/>
      <c r="AA34" s="73"/>
      <c r="AB34" s="73"/>
      <c r="AC34" s="73"/>
    </row>
    <row r="35" spans="1:29" s="92" customFormat="1" ht="12.75">
      <c r="A35" s="4"/>
      <c r="B35" s="101" t="s">
        <v>259</v>
      </c>
      <c r="C35" s="4" t="s">
        <v>260</v>
      </c>
      <c r="D35" s="4" t="s">
        <v>283</v>
      </c>
      <c r="E35" s="4" t="s">
        <v>292</v>
      </c>
      <c r="F35" s="4">
        <v>1998</v>
      </c>
      <c r="G35" s="4" t="s">
        <v>293</v>
      </c>
      <c r="H35" s="4">
        <v>61.5</v>
      </c>
      <c r="I35" s="4">
        <v>37</v>
      </c>
      <c r="J35" s="4">
        <v>41</v>
      </c>
      <c r="K35" s="4">
        <v>-48</v>
      </c>
      <c r="L35" s="4">
        <v>41</v>
      </c>
      <c r="M35" s="4">
        <v>-62</v>
      </c>
      <c r="N35" s="4">
        <v>63</v>
      </c>
      <c r="O35" s="4">
        <v>70</v>
      </c>
      <c r="P35" s="4">
        <v>70</v>
      </c>
      <c r="Q35" s="4">
        <v>111</v>
      </c>
      <c r="R35" s="4">
        <v>6</v>
      </c>
      <c r="S35" s="4"/>
      <c r="T35" s="102">
        <v>149.93</v>
      </c>
      <c r="U35" s="73"/>
      <c r="V35" s="73"/>
      <c r="W35" s="73"/>
      <c r="X35" s="73"/>
      <c r="Y35" s="73"/>
      <c r="Z35" s="73"/>
      <c r="AA35" s="73"/>
      <c r="AB35" s="73"/>
      <c r="AC35" s="73"/>
    </row>
    <row r="36" spans="1:29" s="92" customFormat="1" ht="12.75">
      <c r="A36" s="4"/>
      <c r="B36" s="101" t="s">
        <v>259</v>
      </c>
      <c r="C36" s="4" t="s">
        <v>260</v>
      </c>
      <c r="D36" s="4" t="s">
        <v>283</v>
      </c>
      <c r="E36" s="4" t="s">
        <v>294</v>
      </c>
      <c r="F36" s="4">
        <v>1994</v>
      </c>
      <c r="G36" s="4" t="s">
        <v>285</v>
      </c>
      <c r="H36" s="4">
        <v>61.3</v>
      </c>
      <c r="I36" s="4">
        <v>30</v>
      </c>
      <c r="J36" s="4">
        <v>33</v>
      </c>
      <c r="K36" s="4">
        <v>35</v>
      </c>
      <c r="L36" s="4">
        <v>35</v>
      </c>
      <c r="M36" s="4">
        <v>45</v>
      </c>
      <c r="N36" s="4">
        <v>48</v>
      </c>
      <c r="O36" s="4">
        <v>51</v>
      </c>
      <c r="P36" s="4">
        <v>51</v>
      </c>
      <c r="Q36" s="4">
        <v>86</v>
      </c>
      <c r="R36" s="4">
        <v>8</v>
      </c>
      <c r="S36" s="4"/>
      <c r="T36" s="102">
        <v>116.42</v>
      </c>
      <c r="U36" s="73"/>
      <c r="V36" s="73"/>
      <c r="W36" s="73"/>
      <c r="X36" s="73"/>
      <c r="Y36" s="73"/>
      <c r="Z36" s="73"/>
      <c r="AA36" s="73"/>
      <c r="AB36" s="73"/>
      <c r="AC36" s="73"/>
    </row>
    <row r="37" spans="1:29" s="92" customFormat="1" ht="12.75">
      <c r="A37" s="4"/>
      <c r="B37" s="101" t="s">
        <v>259</v>
      </c>
      <c r="C37" s="4" t="s">
        <v>295</v>
      </c>
      <c r="D37" s="4" t="s">
        <v>283</v>
      </c>
      <c r="E37" s="4" t="s">
        <v>296</v>
      </c>
      <c r="F37" s="4">
        <v>1996</v>
      </c>
      <c r="G37" s="4" t="s">
        <v>297</v>
      </c>
      <c r="H37" s="4">
        <v>61.6</v>
      </c>
      <c r="I37" s="4">
        <v>63</v>
      </c>
      <c r="J37" s="4">
        <v>65</v>
      </c>
      <c r="K37" s="4">
        <v>67</v>
      </c>
      <c r="L37" s="4">
        <v>67</v>
      </c>
      <c r="M37" s="4">
        <v>80</v>
      </c>
      <c r="N37" s="4">
        <v>82</v>
      </c>
      <c r="O37" s="4">
        <v>86</v>
      </c>
      <c r="P37" s="4">
        <v>86</v>
      </c>
      <c r="Q37" s="4">
        <v>153</v>
      </c>
      <c r="R37" s="4">
        <v>2</v>
      </c>
      <c r="S37" s="4"/>
      <c r="T37" s="102">
        <v>206.43</v>
      </c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92" customFormat="1" ht="12.75">
      <c r="A38" s="4"/>
      <c r="B38" s="10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2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s="92" customFormat="1" ht="12.75">
      <c r="A39" s="4"/>
      <c r="B39" s="101" t="s">
        <v>259</v>
      </c>
      <c r="C39" s="4" t="s">
        <v>260</v>
      </c>
      <c r="D39" s="4" t="s">
        <v>298</v>
      </c>
      <c r="E39" s="4" t="s">
        <v>299</v>
      </c>
      <c r="F39" s="4">
        <v>1973</v>
      </c>
      <c r="G39" s="4" t="s">
        <v>300</v>
      </c>
      <c r="H39" s="4">
        <v>68.400000000000006</v>
      </c>
      <c r="I39" s="4">
        <v>42</v>
      </c>
      <c r="J39" s="4">
        <v>44</v>
      </c>
      <c r="K39" s="4">
        <v>46</v>
      </c>
      <c r="L39" s="4">
        <v>46</v>
      </c>
      <c r="M39" s="4">
        <v>58</v>
      </c>
      <c r="N39" s="4">
        <v>-60</v>
      </c>
      <c r="O39" s="4">
        <v>61</v>
      </c>
      <c r="P39" s="4">
        <v>61</v>
      </c>
      <c r="Q39" s="4">
        <v>107</v>
      </c>
      <c r="R39" s="4">
        <v>5</v>
      </c>
      <c r="S39" s="4"/>
      <c r="T39" s="102">
        <v>134.97</v>
      </c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92" customFormat="1" ht="12.75">
      <c r="A40" s="4"/>
      <c r="B40" s="101" t="s">
        <v>259</v>
      </c>
      <c r="C40" s="4" t="s">
        <v>260</v>
      </c>
      <c r="D40" s="4" t="s">
        <v>298</v>
      </c>
      <c r="E40" s="4" t="s">
        <v>301</v>
      </c>
      <c r="F40" s="4">
        <v>1992</v>
      </c>
      <c r="G40" s="4"/>
      <c r="H40" s="4">
        <v>67.5</v>
      </c>
      <c r="I40" s="4">
        <v>45</v>
      </c>
      <c r="J40" s="4">
        <v>49</v>
      </c>
      <c r="K40" s="4">
        <v>-53</v>
      </c>
      <c r="L40" s="4">
        <v>49</v>
      </c>
      <c r="M40" s="4">
        <v>55</v>
      </c>
      <c r="N40" s="4">
        <v>-60</v>
      </c>
      <c r="O40" s="4">
        <v>-61</v>
      </c>
      <c r="P40" s="4">
        <v>55</v>
      </c>
      <c r="Q40" s="4">
        <v>104</v>
      </c>
      <c r="R40" s="4">
        <v>6</v>
      </c>
      <c r="S40" s="4"/>
      <c r="T40" s="102">
        <v>132.25</v>
      </c>
      <c r="U40" s="73"/>
      <c r="V40" s="73"/>
      <c r="W40" s="73"/>
      <c r="X40" s="73"/>
      <c r="Y40" s="73"/>
      <c r="Z40" s="73"/>
      <c r="AA40" s="73"/>
      <c r="AB40" s="73"/>
      <c r="AC40" s="73"/>
    </row>
    <row r="41" spans="1:29" s="92" customFormat="1" ht="12.75">
      <c r="A41" s="4"/>
      <c r="B41" s="101" t="s">
        <v>259</v>
      </c>
      <c r="C41" s="4" t="s">
        <v>260</v>
      </c>
      <c r="D41" s="4" t="s">
        <v>298</v>
      </c>
      <c r="E41" s="4" t="s">
        <v>302</v>
      </c>
      <c r="F41" s="4">
        <v>1992</v>
      </c>
      <c r="G41" s="4" t="s">
        <v>303</v>
      </c>
      <c r="H41" s="4">
        <v>67.400000000000006</v>
      </c>
      <c r="I41" s="4">
        <v>57</v>
      </c>
      <c r="J41" s="4">
        <v>60</v>
      </c>
      <c r="K41" s="4">
        <v>64</v>
      </c>
      <c r="L41" s="4">
        <v>64</v>
      </c>
      <c r="M41" s="4">
        <v>70</v>
      </c>
      <c r="N41" s="4">
        <v>75</v>
      </c>
      <c r="O41" s="4">
        <v>78</v>
      </c>
      <c r="P41" s="4">
        <v>78</v>
      </c>
      <c r="Q41" s="4">
        <v>142</v>
      </c>
      <c r="R41" s="4">
        <v>2</v>
      </c>
      <c r="S41" s="4"/>
      <c r="T41" s="102">
        <v>180.73</v>
      </c>
      <c r="U41" s="73"/>
      <c r="V41" s="73"/>
      <c r="W41" s="73"/>
      <c r="X41" s="73"/>
      <c r="Y41" s="73"/>
      <c r="Z41" s="73"/>
      <c r="AA41" s="73"/>
      <c r="AB41" s="73"/>
      <c r="AC41" s="73"/>
    </row>
    <row r="42" spans="1:29" s="92" customFormat="1" ht="12.75">
      <c r="A42" s="4"/>
      <c r="B42" s="101" t="s">
        <v>259</v>
      </c>
      <c r="C42" s="4" t="s">
        <v>260</v>
      </c>
      <c r="D42" s="4" t="s">
        <v>298</v>
      </c>
      <c r="E42" s="4" t="s">
        <v>304</v>
      </c>
      <c r="F42" s="4">
        <v>1985</v>
      </c>
      <c r="G42" s="4" t="s">
        <v>285</v>
      </c>
      <c r="H42" s="4">
        <v>68.7</v>
      </c>
      <c r="I42" s="4">
        <v>39</v>
      </c>
      <c r="J42" s="4">
        <v>42</v>
      </c>
      <c r="K42" s="4">
        <v>-45</v>
      </c>
      <c r="L42" s="4">
        <v>42</v>
      </c>
      <c r="M42" s="4">
        <v>59</v>
      </c>
      <c r="N42" s="4">
        <v>-62</v>
      </c>
      <c r="O42" s="4">
        <v>62</v>
      </c>
      <c r="P42" s="4">
        <v>62</v>
      </c>
      <c r="Q42" s="4">
        <v>104</v>
      </c>
      <c r="R42" s="4">
        <v>7</v>
      </c>
      <c r="S42" s="4"/>
      <c r="T42" s="102">
        <v>130.85</v>
      </c>
      <c r="U42" s="73"/>
      <c r="V42" s="73"/>
      <c r="W42" s="73"/>
      <c r="X42" s="73"/>
      <c r="Y42" s="73"/>
      <c r="Z42" s="73"/>
      <c r="AA42" s="73"/>
      <c r="AB42" s="73"/>
      <c r="AC42" s="73"/>
    </row>
    <row r="43" spans="1:29" s="92" customFormat="1" ht="12.75">
      <c r="A43" s="4"/>
      <c r="B43" s="101" t="s">
        <v>259</v>
      </c>
      <c r="C43" s="4" t="s">
        <v>260</v>
      </c>
      <c r="D43" s="4" t="s">
        <v>298</v>
      </c>
      <c r="E43" s="4" t="s">
        <v>305</v>
      </c>
      <c r="F43" s="4">
        <v>1987</v>
      </c>
      <c r="G43" s="4" t="s">
        <v>297</v>
      </c>
      <c r="H43" s="4">
        <v>67.3</v>
      </c>
      <c r="I43" s="4">
        <v>68</v>
      </c>
      <c r="J43" s="4">
        <v>70</v>
      </c>
      <c r="K43" s="4">
        <v>78</v>
      </c>
      <c r="L43" s="4">
        <v>78</v>
      </c>
      <c r="M43" s="4">
        <v>88</v>
      </c>
      <c r="N43" s="4">
        <v>92</v>
      </c>
      <c r="O43" s="4">
        <v>96</v>
      </c>
      <c r="P43" s="4">
        <v>96</v>
      </c>
      <c r="Q43" s="4">
        <v>174</v>
      </c>
      <c r="R43" s="4">
        <v>1</v>
      </c>
      <c r="S43" s="4"/>
      <c r="T43" s="102">
        <v>221.66</v>
      </c>
      <c r="U43" s="73"/>
      <c r="V43" s="73"/>
      <c r="W43" s="73"/>
      <c r="X43" s="73"/>
      <c r="Y43" s="73"/>
      <c r="Z43" s="73"/>
      <c r="AA43" s="73"/>
      <c r="AB43" s="73"/>
      <c r="AC43" s="73"/>
    </row>
    <row r="44" spans="1:29" s="92" customFormat="1" ht="12.75">
      <c r="A44" s="4"/>
      <c r="B44" s="101" t="s">
        <v>259</v>
      </c>
      <c r="C44" s="4" t="s">
        <v>260</v>
      </c>
      <c r="D44" s="4" t="s">
        <v>298</v>
      </c>
      <c r="E44" s="4" t="s">
        <v>306</v>
      </c>
      <c r="F44" s="4">
        <v>1981</v>
      </c>
      <c r="G44" s="4" t="s">
        <v>307</v>
      </c>
      <c r="H44" s="4">
        <v>66.599999999999994</v>
      </c>
      <c r="I44" s="4">
        <v>43</v>
      </c>
      <c r="J44" s="4">
        <v>46</v>
      </c>
      <c r="K44" s="4">
        <v>52</v>
      </c>
      <c r="L44" s="4">
        <v>52</v>
      </c>
      <c r="M44" s="4">
        <v>61</v>
      </c>
      <c r="N44" s="4">
        <v>66</v>
      </c>
      <c r="O44" s="4">
        <v>-71</v>
      </c>
      <c r="P44" s="4">
        <v>66</v>
      </c>
      <c r="Q44" s="4">
        <v>118</v>
      </c>
      <c r="R44" s="4">
        <v>3</v>
      </c>
      <c r="S44" s="4"/>
      <c r="T44" s="102">
        <v>151.30000000000001</v>
      </c>
      <c r="U44" s="73"/>
      <c r="V44" s="73"/>
      <c r="W44" s="73"/>
      <c r="X44" s="73"/>
      <c r="Y44" s="73"/>
      <c r="Z44" s="73"/>
      <c r="AA44" s="73"/>
      <c r="AB44" s="73"/>
      <c r="AC44" s="73"/>
    </row>
    <row r="45" spans="1:29" s="92" customFormat="1" ht="12.75">
      <c r="A45" s="4"/>
      <c r="B45" s="101" t="s">
        <v>259</v>
      </c>
      <c r="C45" s="4" t="s">
        <v>260</v>
      </c>
      <c r="D45" s="4" t="s">
        <v>298</v>
      </c>
      <c r="E45" s="4" t="s">
        <v>308</v>
      </c>
      <c r="F45" s="4">
        <v>1978</v>
      </c>
      <c r="G45" s="4" t="s">
        <v>309</v>
      </c>
      <c r="H45" s="4">
        <v>63.1</v>
      </c>
      <c r="I45" s="4">
        <v>47</v>
      </c>
      <c r="J45" s="4">
        <v>50</v>
      </c>
      <c r="K45" s="4">
        <v>52</v>
      </c>
      <c r="L45" s="4">
        <v>52</v>
      </c>
      <c r="M45" s="4">
        <v>60</v>
      </c>
      <c r="N45" s="4">
        <v>-66</v>
      </c>
      <c r="O45" s="4">
        <v>-71</v>
      </c>
      <c r="P45" s="4">
        <v>60</v>
      </c>
      <c r="Q45" s="4">
        <v>112</v>
      </c>
      <c r="R45" s="4">
        <v>4</v>
      </c>
      <c r="S45" s="4"/>
      <c r="T45" s="102">
        <v>148.68</v>
      </c>
      <c r="U45" s="73"/>
      <c r="V45" s="73"/>
      <c r="W45" s="73"/>
      <c r="X45" s="73"/>
      <c r="Y45" s="73"/>
      <c r="Z45" s="73"/>
      <c r="AA45" s="73"/>
      <c r="AB45" s="73"/>
      <c r="AC45" s="73"/>
    </row>
    <row r="46" spans="1:29" s="92" customFormat="1" ht="12.75">
      <c r="A46" s="4"/>
      <c r="B46" s="10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02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s="92" customFormat="1" ht="12.75">
      <c r="A47" s="4"/>
      <c r="B47" s="101" t="s">
        <v>259</v>
      </c>
      <c r="C47" s="4" t="s">
        <v>260</v>
      </c>
      <c r="D47" s="4" t="s">
        <v>310</v>
      </c>
      <c r="E47" s="4" t="s">
        <v>311</v>
      </c>
      <c r="F47" s="4">
        <v>1984</v>
      </c>
      <c r="G47" s="4" t="s">
        <v>309</v>
      </c>
      <c r="H47" s="4">
        <v>71</v>
      </c>
      <c r="I47" s="4">
        <v>48</v>
      </c>
      <c r="J47" s="4">
        <v>-52</v>
      </c>
      <c r="K47" s="4">
        <v>53</v>
      </c>
      <c r="L47" s="4">
        <v>53</v>
      </c>
      <c r="M47" s="4">
        <v>57</v>
      </c>
      <c r="N47" s="4">
        <v>-60</v>
      </c>
      <c r="O47" s="4">
        <v>61</v>
      </c>
      <c r="P47" s="4">
        <v>61</v>
      </c>
      <c r="Q47" s="4">
        <v>114</v>
      </c>
      <c r="R47" s="4">
        <v>3</v>
      </c>
      <c r="S47" s="4"/>
      <c r="T47" s="102">
        <v>140.69</v>
      </c>
      <c r="U47" s="73"/>
      <c r="V47" s="73"/>
      <c r="W47" s="73"/>
      <c r="X47" s="73"/>
      <c r="Y47" s="73"/>
      <c r="Z47" s="73"/>
      <c r="AA47" s="73"/>
      <c r="AB47" s="73"/>
      <c r="AC47" s="73"/>
    </row>
    <row r="48" spans="1:29" s="92" customFormat="1" ht="12.75">
      <c r="A48" s="4"/>
      <c r="B48" s="101" t="s">
        <v>259</v>
      </c>
      <c r="C48" s="4" t="s">
        <v>260</v>
      </c>
      <c r="D48" s="4" t="s">
        <v>310</v>
      </c>
      <c r="E48" s="4" t="s">
        <v>312</v>
      </c>
      <c r="F48" s="4">
        <v>1985</v>
      </c>
      <c r="G48" s="4" t="s">
        <v>263</v>
      </c>
      <c r="H48" s="4">
        <v>72.7</v>
      </c>
      <c r="I48" s="4">
        <v>68</v>
      </c>
      <c r="J48" s="4">
        <v>-71</v>
      </c>
      <c r="K48" s="4">
        <v>-73</v>
      </c>
      <c r="L48" s="4">
        <v>68</v>
      </c>
      <c r="M48" s="4">
        <v>76</v>
      </c>
      <c r="N48" s="4">
        <v>-79</v>
      </c>
      <c r="O48" s="4">
        <v>-80</v>
      </c>
      <c r="P48" s="4">
        <v>76</v>
      </c>
      <c r="Q48" s="4">
        <v>144</v>
      </c>
      <c r="R48" s="4">
        <v>1</v>
      </c>
      <c r="S48" s="4"/>
      <c r="T48" s="102">
        <v>175.36</v>
      </c>
      <c r="U48" s="73"/>
      <c r="V48" s="73"/>
      <c r="W48" s="73"/>
      <c r="X48" s="73"/>
      <c r="Y48" s="73"/>
      <c r="Z48" s="73"/>
      <c r="AA48" s="73"/>
      <c r="AB48" s="73"/>
      <c r="AC48" s="73"/>
    </row>
    <row r="49" spans="1:29" s="92" customFormat="1" ht="12.75">
      <c r="A49" s="4"/>
      <c r="B49" s="101" t="s">
        <v>259</v>
      </c>
      <c r="C49" s="4" t="s">
        <v>260</v>
      </c>
      <c r="D49" s="4" t="s">
        <v>310</v>
      </c>
      <c r="E49" s="4" t="s">
        <v>313</v>
      </c>
      <c r="F49" s="4">
        <v>1980</v>
      </c>
      <c r="G49" s="4" t="s">
        <v>309</v>
      </c>
      <c r="H49" s="4">
        <v>71</v>
      </c>
      <c r="I49" s="4">
        <v>44</v>
      </c>
      <c r="J49" s="4">
        <v>47</v>
      </c>
      <c r="K49" s="4">
        <v>52</v>
      </c>
      <c r="L49" s="4">
        <v>52</v>
      </c>
      <c r="M49" s="4">
        <v>58</v>
      </c>
      <c r="N49" s="4">
        <v>-61</v>
      </c>
      <c r="O49" s="4">
        <v>62</v>
      </c>
      <c r="P49" s="4">
        <v>62</v>
      </c>
      <c r="Q49" s="4">
        <v>114</v>
      </c>
      <c r="R49" s="4">
        <v>2</v>
      </c>
      <c r="S49" s="4"/>
      <c r="T49" s="102">
        <v>140.69</v>
      </c>
      <c r="U49" s="73"/>
      <c r="V49" s="73"/>
      <c r="W49" s="73"/>
      <c r="X49" s="73"/>
      <c r="Y49" s="73"/>
      <c r="Z49" s="73"/>
      <c r="AA49" s="73"/>
      <c r="AB49" s="73"/>
      <c r="AC49" s="73"/>
    </row>
    <row r="50" spans="1:29" s="92" customFormat="1" ht="12.75">
      <c r="A50" s="4"/>
      <c r="B50" s="101" t="s">
        <v>259</v>
      </c>
      <c r="C50" s="4" t="s">
        <v>260</v>
      </c>
      <c r="D50" s="4" t="s">
        <v>310</v>
      </c>
      <c r="E50" s="4" t="s">
        <v>314</v>
      </c>
      <c r="F50" s="4">
        <v>1980</v>
      </c>
      <c r="G50" s="4" t="s">
        <v>315</v>
      </c>
      <c r="H50" s="4">
        <v>71.400000000000006</v>
      </c>
      <c r="I50" s="4">
        <v>-40</v>
      </c>
      <c r="J50" s="4">
        <v>40</v>
      </c>
      <c r="K50" s="4">
        <v>44</v>
      </c>
      <c r="L50" s="4">
        <v>44</v>
      </c>
      <c r="M50" s="4">
        <v>58</v>
      </c>
      <c r="N50" s="4">
        <v>61</v>
      </c>
      <c r="O50" s="4">
        <v>64</v>
      </c>
      <c r="P50" s="4">
        <v>64</v>
      </c>
      <c r="Q50" s="4">
        <v>108</v>
      </c>
      <c r="R50" s="4">
        <v>4</v>
      </c>
      <c r="S50" s="4"/>
      <c r="T50" s="102">
        <v>132.86000000000001</v>
      </c>
      <c r="U50" s="73"/>
      <c r="V50" s="73"/>
      <c r="W50" s="73"/>
      <c r="X50" s="73"/>
      <c r="Y50" s="73"/>
      <c r="Z50" s="73"/>
      <c r="AA50" s="73"/>
      <c r="AB50" s="73"/>
      <c r="AC50" s="73"/>
    </row>
    <row r="51" spans="1:29" s="92" customFormat="1" ht="12.75">
      <c r="A51" s="4"/>
      <c r="B51" s="10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02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s="92" customFormat="1" ht="12.75">
      <c r="A52" s="4"/>
      <c r="B52" s="101" t="s">
        <v>111</v>
      </c>
      <c r="C52" s="4" t="s">
        <v>111</v>
      </c>
      <c r="D52" s="4" t="s">
        <v>316</v>
      </c>
      <c r="E52" s="4" t="s">
        <v>317</v>
      </c>
      <c r="F52" s="4">
        <v>1995</v>
      </c>
      <c r="G52" s="4" t="s">
        <v>278</v>
      </c>
      <c r="H52" s="4">
        <v>88.5</v>
      </c>
      <c r="I52" s="4">
        <v>-75</v>
      </c>
      <c r="J52" s="4">
        <v>75</v>
      </c>
      <c r="K52" s="4">
        <v>78</v>
      </c>
      <c r="L52" s="4">
        <v>78</v>
      </c>
      <c r="M52" s="4">
        <v>95</v>
      </c>
      <c r="N52" s="4">
        <v>98</v>
      </c>
      <c r="O52" s="4">
        <v>-100</v>
      </c>
      <c r="P52" s="4">
        <v>98</v>
      </c>
      <c r="Q52" s="4">
        <v>176</v>
      </c>
      <c r="R52" s="4">
        <v>3</v>
      </c>
      <c r="S52" s="4"/>
      <c r="T52" s="102">
        <v>206.28</v>
      </c>
      <c r="U52" s="73"/>
      <c r="V52" s="73"/>
      <c r="W52" s="73"/>
      <c r="X52" s="73"/>
      <c r="Y52" s="73"/>
      <c r="Z52" s="73"/>
      <c r="AA52" s="73"/>
      <c r="AB52" s="73"/>
      <c r="AC52" s="73"/>
    </row>
    <row r="53" spans="1:29" s="92" customFormat="1" ht="12.75">
      <c r="A53" s="4"/>
      <c r="B53" s="101" t="s">
        <v>111</v>
      </c>
      <c r="C53" s="4" t="s">
        <v>111</v>
      </c>
      <c r="D53" s="4" t="s">
        <v>316</v>
      </c>
      <c r="E53" s="4" t="s">
        <v>318</v>
      </c>
      <c r="F53" s="4">
        <v>1985</v>
      </c>
      <c r="G53" s="4" t="s">
        <v>263</v>
      </c>
      <c r="H53" s="4">
        <v>90.9</v>
      </c>
      <c r="I53" s="4">
        <v>-120</v>
      </c>
      <c r="J53" s="4">
        <v>124</v>
      </c>
      <c r="K53" s="4">
        <v>-127</v>
      </c>
      <c r="L53" s="4">
        <v>124</v>
      </c>
      <c r="M53" s="4">
        <v>147</v>
      </c>
      <c r="N53" s="4">
        <v>153</v>
      </c>
      <c r="O53" s="4">
        <v>-157</v>
      </c>
      <c r="P53" s="4">
        <v>153</v>
      </c>
      <c r="Q53" s="4">
        <v>277</v>
      </c>
      <c r="R53" s="4">
        <v>1</v>
      </c>
      <c r="S53" s="4"/>
      <c r="T53" s="102">
        <v>262.62</v>
      </c>
      <c r="U53" s="73"/>
      <c r="V53" s="73"/>
      <c r="W53" s="73"/>
      <c r="X53" s="73"/>
      <c r="Y53" s="73"/>
      <c r="Z53" s="73"/>
      <c r="AA53" s="73"/>
      <c r="AB53" s="73"/>
      <c r="AC53" s="73"/>
    </row>
    <row r="54" spans="1:29" s="92" customFormat="1" ht="12.75">
      <c r="A54" s="4"/>
      <c r="B54" s="101" t="s">
        <v>111</v>
      </c>
      <c r="C54" s="4" t="s">
        <v>111</v>
      </c>
      <c r="D54" s="4" t="s">
        <v>316</v>
      </c>
      <c r="E54" s="4" t="s">
        <v>319</v>
      </c>
      <c r="F54" s="4">
        <v>1979</v>
      </c>
      <c r="G54" s="4" t="s">
        <v>320</v>
      </c>
      <c r="H54" s="4">
        <v>91.7</v>
      </c>
      <c r="I54" s="4">
        <v>85</v>
      </c>
      <c r="J54" s="4">
        <v>-90</v>
      </c>
      <c r="K54" s="4">
        <v>90</v>
      </c>
      <c r="L54" s="4">
        <v>90</v>
      </c>
      <c r="M54" s="4">
        <v>117</v>
      </c>
      <c r="N54" s="4">
        <v>122</v>
      </c>
      <c r="O54" s="4">
        <v>-131</v>
      </c>
      <c r="P54" s="4">
        <v>122</v>
      </c>
      <c r="Q54" s="4">
        <v>212</v>
      </c>
      <c r="R54" s="4">
        <v>2</v>
      </c>
      <c r="S54" s="4"/>
      <c r="T54" s="102">
        <v>61.25</v>
      </c>
      <c r="U54" s="73"/>
      <c r="V54" s="73"/>
      <c r="W54" s="73"/>
      <c r="X54" s="73"/>
      <c r="Y54" s="73"/>
      <c r="Z54" s="73"/>
      <c r="AA54" s="73"/>
      <c r="AB54" s="73"/>
      <c r="AC54" s="73"/>
    </row>
    <row r="55" spans="1:29" s="92" customFormat="1" ht="12.75">
      <c r="A55" s="4"/>
      <c r="B55" s="10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02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s="92" customFormat="1" ht="12.75">
      <c r="A56" s="4"/>
      <c r="B56" s="101" t="s">
        <v>111</v>
      </c>
      <c r="C56" s="4" t="s">
        <v>111</v>
      </c>
      <c r="D56" s="4" t="s">
        <v>321</v>
      </c>
      <c r="E56" s="4" t="s">
        <v>322</v>
      </c>
      <c r="F56" s="4">
        <v>1996</v>
      </c>
      <c r="G56" s="4"/>
      <c r="H56" s="4">
        <v>80.5</v>
      </c>
      <c r="I56" s="4">
        <v>80</v>
      </c>
      <c r="J56" s="4">
        <v>86</v>
      </c>
      <c r="K56" s="4">
        <v>-92</v>
      </c>
      <c r="L56" s="4">
        <v>86</v>
      </c>
      <c r="M56" s="4">
        <v>85</v>
      </c>
      <c r="N56" s="4">
        <v>-113</v>
      </c>
      <c r="O56" s="4">
        <v>-116</v>
      </c>
      <c r="P56" s="4">
        <v>85</v>
      </c>
      <c r="Q56" s="4">
        <v>171</v>
      </c>
      <c r="R56" s="4">
        <v>8</v>
      </c>
      <c r="S56" s="4"/>
      <c r="T56" s="102">
        <v>224.56</v>
      </c>
      <c r="U56" s="73"/>
      <c r="V56" s="73"/>
      <c r="W56" s="73"/>
      <c r="X56" s="73"/>
      <c r="Y56" s="73"/>
      <c r="Z56" s="73"/>
      <c r="AA56" s="73"/>
      <c r="AB56" s="73"/>
      <c r="AC56" s="73"/>
    </row>
    <row r="57" spans="1:29" s="92" customFormat="1" ht="12.75">
      <c r="A57" s="4"/>
      <c r="B57" s="101" t="s">
        <v>111</v>
      </c>
      <c r="C57" s="4" t="s">
        <v>111</v>
      </c>
      <c r="D57" s="4" t="s">
        <v>321</v>
      </c>
      <c r="E57" s="4" t="s">
        <v>323</v>
      </c>
      <c r="F57" s="4">
        <v>1971</v>
      </c>
      <c r="G57" s="4" t="s">
        <v>324</v>
      </c>
      <c r="H57" s="4">
        <v>85</v>
      </c>
      <c r="I57" s="4">
        <v>85</v>
      </c>
      <c r="J57" s="4">
        <v>-90</v>
      </c>
      <c r="K57" s="4">
        <v>-90</v>
      </c>
      <c r="L57" s="4">
        <v>85</v>
      </c>
      <c r="M57" s="4">
        <v>100</v>
      </c>
      <c r="N57" s="4">
        <v>102</v>
      </c>
      <c r="O57" s="4">
        <v>105</v>
      </c>
      <c r="P57" s="4">
        <v>105</v>
      </c>
      <c r="Q57" s="4">
        <v>190</v>
      </c>
      <c r="R57" s="4">
        <v>7</v>
      </c>
      <c r="S57" s="4"/>
      <c r="T57" s="102">
        <v>176.73</v>
      </c>
      <c r="U57" s="73"/>
      <c r="V57" s="73"/>
      <c r="W57" s="73"/>
      <c r="X57" s="73"/>
      <c r="Y57" s="73"/>
      <c r="Z57" s="73"/>
      <c r="AA57" s="73"/>
      <c r="AB57" s="73"/>
      <c r="AC57" s="73"/>
    </row>
    <row r="58" spans="1:29" s="92" customFormat="1" ht="12.75">
      <c r="A58" s="4"/>
      <c r="B58" s="101" t="s">
        <v>111</v>
      </c>
      <c r="C58" s="4" t="s">
        <v>111</v>
      </c>
      <c r="D58" s="4" t="s">
        <v>321</v>
      </c>
      <c r="E58" s="4" t="s">
        <v>325</v>
      </c>
      <c r="F58" s="4">
        <v>1979</v>
      </c>
      <c r="G58" s="4"/>
      <c r="H58" s="4">
        <v>84.7</v>
      </c>
      <c r="I58" s="4">
        <v>105</v>
      </c>
      <c r="J58" s="4">
        <v>111</v>
      </c>
      <c r="K58" s="4">
        <v>116</v>
      </c>
      <c r="L58" s="4">
        <v>116</v>
      </c>
      <c r="M58" s="4">
        <v>135</v>
      </c>
      <c r="N58" s="4">
        <v>139</v>
      </c>
      <c r="O58" s="4">
        <v>-142</v>
      </c>
      <c r="P58" s="4">
        <v>139</v>
      </c>
      <c r="Q58" s="4">
        <v>255</v>
      </c>
      <c r="R58" s="4">
        <v>1</v>
      </c>
      <c r="S58" s="4"/>
      <c r="T58" s="102">
        <v>210.15</v>
      </c>
      <c r="U58" s="73"/>
      <c r="V58" s="73"/>
      <c r="W58" s="73"/>
      <c r="X58" s="73"/>
      <c r="Y58" s="73"/>
      <c r="Z58" s="73"/>
      <c r="AA58" s="73"/>
      <c r="AB58" s="73"/>
      <c r="AC58" s="73"/>
    </row>
    <row r="59" spans="1:29" s="92" customFormat="1" ht="12.75">
      <c r="A59" s="4"/>
      <c r="B59" s="101" t="s">
        <v>111</v>
      </c>
      <c r="C59" s="4" t="s">
        <v>111</v>
      </c>
      <c r="D59" s="4" t="s">
        <v>321</v>
      </c>
      <c r="E59" s="4" t="s">
        <v>326</v>
      </c>
      <c r="F59" s="4">
        <v>1983</v>
      </c>
      <c r="G59" s="4"/>
      <c r="H59" s="4">
        <v>79.5</v>
      </c>
      <c r="I59" s="4">
        <v>85</v>
      </c>
      <c r="J59" s="4">
        <v>92</v>
      </c>
      <c r="K59" s="4">
        <v>-100</v>
      </c>
      <c r="L59" s="4">
        <v>92</v>
      </c>
      <c r="M59" s="4">
        <v>101</v>
      </c>
      <c r="N59" s="4">
        <v>107</v>
      </c>
      <c r="O59" s="4">
        <v>115</v>
      </c>
      <c r="P59" s="4">
        <v>115</v>
      </c>
      <c r="Q59" s="4">
        <v>207</v>
      </c>
      <c r="R59" s="4">
        <v>5</v>
      </c>
      <c r="S59" s="4"/>
      <c r="T59" s="102">
        <v>227.06</v>
      </c>
      <c r="U59" s="73"/>
      <c r="V59" s="73"/>
      <c r="W59" s="73"/>
      <c r="X59" s="73"/>
      <c r="Y59" s="73"/>
      <c r="Z59" s="73"/>
      <c r="AA59" s="73"/>
      <c r="AB59" s="73"/>
      <c r="AC59" s="73"/>
    </row>
    <row r="60" spans="1:29" s="92" customFormat="1" ht="12.75">
      <c r="A60" s="4"/>
      <c r="B60" s="101" t="s">
        <v>111</v>
      </c>
      <c r="C60" s="4" t="s">
        <v>111</v>
      </c>
      <c r="D60" s="4" t="s">
        <v>321</v>
      </c>
      <c r="E60" s="4" t="s">
        <v>327</v>
      </c>
      <c r="F60" s="4">
        <v>1986</v>
      </c>
      <c r="G60" s="4" t="s">
        <v>263</v>
      </c>
      <c r="H60" s="4">
        <v>84.8</v>
      </c>
      <c r="I60" s="4">
        <v>-92</v>
      </c>
      <c r="J60" s="4">
        <v>94</v>
      </c>
      <c r="K60" s="4">
        <v>96</v>
      </c>
      <c r="L60" s="4">
        <v>96</v>
      </c>
      <c r="M60" s="4">
        <v>120</v>
      </c>
      <c r="N60" s="4">
        <v>125</v>
      </c>
      <c r="O60" s="4">
        <v>128</v>
      </c>
      <c r="P60" s="4">
        <v>128</v>
      </c>
      <c r="Q60" s="4">
        <v>224</v>
      </c>
      <c r="R60" s="4">
        <v>4</v>
      </c>
      <c r="S60" s="4"/>
      <c r="T60" s="102">
        <v>305.27</v>
      </c>
      <c r="U60" s="73"/>
      <c r="V60" s="73"/>
      <c r="W60" s="73"/>
      <c r="X60" s="73"/>
      <c r="Y60" s="73"/>
      <c r="Z60" s="73"/>
      <c r="AA60" s="73"/>
      <c r="AB60" s="73"/>
      <c r="AC60" s="73"/>
    </row>
    <row r="61" spans="1:29" s="92" customFormat="1" ht="12.75">
      <c r="A61" s="4"/>
      <c r="B61" s="101" t="s">
        <v>111</v>
      </c>
      <c r="C61" s="4" t="s">
        <v>111</v>
      </c>
      <c r="D61" s="4" t="s">
        <v>321</v>
      </c>
      <c r="E61" s="4" t="s">
        <v>328</v>
      </c>
      <c r="F61" s="4">
        <v>1992</v>
      </c>
      <c r="G61" s="4" t="s">
        <v>297</v>
      </c>
      <c r="H61" s="4">
        <v>80.3</v>
      </c>
      <c r="I61" s="4">
        <v>76</v>
      </c>
      <c r="J61" s="4">
        <v>78</v>
      </c>
      <c r="K61" s="4">
        <v>80</v>
      </c>
      <c r="L61" s="4">
        <v>80</v>
      </c>
      <c r="M61" s="4">
        <v>83</v>
      </c>
      <c r="N61" s="4">
        <v>86</v>
      </c>
      <c r="O61" s="4">
        <v>-90</v>
      </c>
      <c r="P61" s="4">
        <v>86</v>
      </c>
      <c r="Q61" s="4">
        <v>166</v>
      </c>
      <c r="R61" s="4">
        <v>9</v>
      </c>
      <c r="S61" s="4"/>
      <c r="T61" s="102">
        <v>320.69</v>
      </c>
      <c r="U61" s="73"/>
      <c r="V61" s="73"/>
      <c r="W61" s="73"/>
      <c r="X61" s="73"/>
      <c r="Y61" s="73"/>
      <c r="Z61" s="73"/>
      <c r="AA61" s="73"/>
      <c r="AB61" s="73"/>
      <c r="AC61" s="73"/>
    </row>
    <row r="62" spans="1:29" s="92" customFormat="1" ht="12.75">
      <c r="A62" s="4"/>
      <c r="B62" s="101" t="s">
        <v>111</v>
      </c>
      <c r="C62" s="4" t="s">
        <v>111</v>
      </c>
      <c r="D62" s="4" t="s">
        <v>321</v>
      </c>
      <c r="E62" s="4" t="s">
        <v>329</v>
      </c>
      <c r="F62" s="4">
        <v>1993</v>
      </c>
      <c r="G62" s="4" t="s">
        <v>271</v>
      </c>
      <c r="H62" s="4">
        <v>83.7</v>
      </c>
      <c r="I62" s="4">
        <v>-85</v>
      </c>
      <c r="J62" s="4">
        <v>85</v>
      </c>
      <c r="K62" s="4">
        <v>90</v>
      </c>
      <c r="L62" s="4">
        <v>90</v>
      </c>
      <c r="M62" s="4">
        <v>100</v>
      </c>
      <c r="N62" s="4">
        <v>-105</v>
      </c>
      <c r="O62" s="4">
        <v>105</v>
      </c>
      <c r="P62" s="4">
        <v>105</v>
      </c>
      <c r="Q62" s="4">
        <v>195</v>
      </c>
      <c r="R62" s="4">
        <v>6</v>
      </c>
      <c r="S62" s="4"/>
      <c r="T62" s="102">
        <v>256.11</v>
      </c>
      <c r="U62" s="73"/>
      <c r="V62" s="73"/>
      <c r="W62" s="73"/>
      <c r="X62" s="73"/>
      <c r="Y62" s="73"/>
      <c r="Z62" s="73"/>
      <c r="AA62" s="73"/>
      <c r="AB62" s="73"/>
      <c r="AC62" s="73"/>
    </row>
    <row r="63" spans="1:29" s="92" customFormat="1" ht="12.75">
      <c r="A63" s="4"/>
      <c r="B63" s="101" t="s">
        <v>111</v>
      </c>
      <c r="C63" s="4" t="s">
        <v>111</v>
      </c>
      <c r="D63" s="4" t="s">
        <v>321</v>
      </c>
      <c r="E63" s="4" t="s">
        <v>330</v>
      </c>
      <c r="F63" s="4">
        <v>1980</v>
      </c>
      <c r="G63" s="4" t="s">
        <v>331</v>
      </c>
      <c r="H63" s="4">
        <v>80.5</v>
      </c>
      <c r="I63" s="4">
        <v>102</v>
      </c>
      <c r="J63" s="4">
        <v>-105</v>
      </c>
      <c r="K63" s="4">
        <v>107</v>
      </c>
      <c r="L63" s="4">
        <v>107</v>
      </c>
      <c r="M63" s="4">
        <v>130</v>
      </c>
      <c r="N63" s="4">
        <v>133</v>
      </c>
      <c r="O63" s="4">
        <v>-138</v>
      </c>
      <c r="P63" s="4">
        <v>133</v>
      </c>
      <c r="Q63" s="4">
        <v>240</v>
      </c>
      <c r="R63" s="4">
        <v>2</v>
      </c>
      <c r="S63" s="4"/>
      <c r="T63" s="102">
        <v>268</v>
      </c>
      <c r="U63" s="73"/>
      <c r="V63" s="73"/>
      <c r="W63" s="73"/>
      <c r="X63" s="73"/>
      <c r="Y63" s="73"/>
      <c r="Z63" s="73"/>
      <c r="AA63" s="73"/>
      <c r="AB63" s="73"/>
      <c r="AC63" s="73"/>
    </row>
    <row r="64" spans="1:29" s="92" customFormat="1" ht="12.75">
      <c r="A64" s="4"/>
      <c r="B64" s="101" t="s">
        <v>111</v>
      </c>
      <c r="C64" s="4" t="s">
        <v>111</v>
      </c>
      <c r="D64" s="4" t="s">
        <v>321</v>
      </c>
      <c r="E64" s="4" t="s">
        <v>332</v>
      </c>
      <c r="F64" s="4">
        <v>1973</v>
      </c>
      <c r="G64" s="4"/>
      <c r="H64" s="4">
        <v>78.5</v>
      </c>
      <c r="I64" s="4">
        <v>97</v>
      </c>
      <c r="J64" s="4">
        <v>101</v>
      </c>
      <c r="K64" s="4">
        <v>105</v>
      </c>
      <c r="L64" s="4">
        <v>105</v>
      </c>
      <c r="M64" s="4">
        <v>116</v>
      </c>
      <c r="N64" s="4">
        <v>121</v>
      </c>
      <c r="O64" s="4">
        <v>125</v>
      </c>
      <c r="P64" s="4">
        <v>125</v>
      </c>
      <c r="Q64" s="4">
        <v>230</v>
      </c>
      <c r="R64" s="4">
        <v>3</v>
      </c>
      <c r="S64" s="4"/>
      <c r="T64" s="102">
        <v>236.9</v>
      </c>
      <c r="U64" s="73"/>
      <c r="V64" s="73"/>
      <c r="W64" s="73"/>
      <c r="X64" s="73"/>
      <c r="Y64" s="73"/>
      <c r="Z64" s="73"/>
      <c r="AA64" s="73"/>
      <c r="AB64" s="73"/>
      <c r="AC64" s="73"/>
    </row>
    <row r="65" spans="1:29" s="92" customFormat="1" ht="12.75">
      <c r="A65" s="4"/>
      <c r="B65" s="10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2"/>
      <c r="U65" s="73"/>
      <c r="V65" s="73"/>
      <c r="W65" s="73"/>
      <c r="X65" s="73"/>
      <c r="Y65" s="73"/>
      <c r="Z65" s="73"/>
      <c r="AA65" s="73"/>
      <c r="AB65" s="73"/>
      <c r="AC65" s="73"/>
    </row>
    <row r="66" spans="1:29" s="92" customFormat="1" ht="12.75">
      <c r="A66" s="4"/>
      <c r="B66" s="101" t="s">
        <v>111</v>
      </c>
      <c r="C66" s="4" t="s">
        <v>111</v>
      </c>
      <c r="D66" s="4" t="s">
        <v>333</v>
      </c>
      <c r="E66" s="4" t="s">
        <v>334</v>
      </c>
      <c r="F66" s="4">
        <v>1992</v>
      </c>
      <c r="G66" s="4" t="s">
        <v>335</v>
      </c>
      <c r="H66" s="4">
        <v>76</v>
      </c>
      <c r="I66" s="4">
        <v>95</v>
      </c>
      <c r="J66" s="4">
        <v>-100</v>
      </c>
      <c r="K66" s="4">
        <v>-102</v>
      </c>
      <c r="L66" s="4">
        <v>95</v>
      </c>
      <c r="M66" s="4">
        <v>105</v>
      </c>
      <c r="N66" s="4">
        <v>-110</v>
      </c>
      <c r="O66" s="4">
        <v>112</v>
      </c>
      <c r="P66" s="4">
        <v>112</v>
      </c>
      <c r="Q66" s="4">
        <v>207</v>
      </c>
      <c r="R66" s="4">
        <v>2</v>
      </c>
      <c r="S66" s="4"/>
      <c r="T66" s="102">
        <v>240.51</v>
      </c>
      <c r="U66" s="73"/>
      <c r="V66" s="73"/>
      <c r="W66" s="73"/>
      <c r="X66" s="73"/>
      <c r="Y66" s="73"/>
      <c r="Z66" s="73"/>
      <c r="AA66" s="73"/>
      <c r="AB66" s="73"/>
      <c r="AC66" s="73"/>
    </row>
    <row r="67" spans="1:29" s="92" customFormat="1" ht="12.75">
      <c r="A67" s="4"/>
      <c r="B67" s="101" t="s">
        <v>111</v>
      </c>
      <c r="C67" s="4" t="s">
        <v>111</v>
      </c>
      <c r="D67" s="4" t="s">
        <v>333</v>
      </c>
      <c r="E67" s="4" t="s">
        <v>336</v>
      </c>
      <c r="F67" s="4">
        <v>1987</v>
      </c>
      <c r="G67" s="4" t="s">
        <v>320</v>
      </c>
      <c r="H67" s="4">
        <v>76.3</v>
      </c>
      <c r="I67" s="4">
        <v>80</v>
      </c>
      <c r="J67" s="4">
        <v>85</v>
      </c>
      <c r="K67" s="4">
        <v>-90</v>
      </c>
      <c r="L67" s="4">
        <v>85</v>
      </c>
      <c r="M67" s="4">
        <v>100</v>
      </c>
      <c r="N67" s="4">
        <v>105</v>
      </c>
      <c r="O67" s="4">
        <v>-110</v>
      </c>
      <c r="P67" s="4">
        <v>105</v>
      </c>
      <c r="Q67" s="4">
        <v>190</v>
      </c>
      <c r="R67" s="4">
        <v>5</v>
      </c>
      <c r="S67" s="4"/>
      <c r="T67" s="102">
        <v>159.6</v>
      </c>
      <c r="U67" s="73"/>
      <c r="V67" s="73"/>
      <c r="W67" s="73"/>
      <c r="X67" s="73"/>
      <c r="Y67" s="73"/>
      <c r="Z67" s="73"/>
      <c r="AA67" s="73"/>
      <c r="AB67" s="73"/>
      <c r="AC67" s="73"/>
    </row>
    <row r="68" spans="1:29" s="92" customFormat="1" ht="12.75">
      <c r="A68" s="4"/>
      <c r="B68" s="101" t="s">
        <v>111</v>
      </c>
      <c r="C68" s="4" t="s">
        <v>111</v>
      </c>
      <c r="D68" s="4" t="s">
        <v>333</v>
      </c>
      <c r="E68" s="4" t="s">
        <v>337</v>
      </c>
      <c r="F68" s="4">
        <v>1994</v>
      </c>
      <c r="G68" s="4" t="s">
        <v>338</v>
      </c>
      <c r="H68" s="4">
        <v>74.7</v>
      </c>
      <c r="I68" s="4">
        <v>85</v>
      </c>
      <c r="J68" s="4">
        <v>89</v>
      </c>
      <c r="K68" s="4">
        <v>94</v>
      </c>
      <c r="L68" s="4">
        <v>94</v>
      </c>
      <c r="M68" s="4">
        <v>98</v>
      </c>
      <c r="N68" s="4">
        <v>103</v>
      </c>
      <c r="O68" s="4">
        <v>108</v>
      </c>
      <c r="P68" s="4">
        <v>108</v>
      </c>
      <c r="Q68" s="4">
        <v>202</v>
      </c>
      <c r="R68" s="4">
        <v>4</v>
      </c>
      <c r="S68" s="4"/>
      <c r="T68" s="102">
        <v>219.49</v>
      </c>
      <c r="U68" s="73"/>
      <c r="V68" s="73"/>
      <c r="W68" s="73"/>
      <c r="X68" s="73"/>
      <c r="Y68" s="73"/>
      <c r="Z68" s="73"/>
      <c r="AA68" s="73"/>
      <c r="AB68" s="73"/>
      <c r="AC68" s="73"/>
    </row>
    <row r="69" spans="1:29" s="92" customFormat="1" ht="12.75">
      <c r="A69" s="4"/>
      <c r="B69" s="101" t="s">
        <v>111</v>
      </c>
      <c r="C69" s="4" t="s">
        <v>111</v>
      </c>
      <c r="D69" s="4" t="s">
        <v>333</v>
      </c>
      <c r="E69" s="4" t="s">
        <v>339</v>
      </c>
      <c r="F69" s="4">
        <v>1991</v>
      </c>
      <c r="G69" s="4" t="s">
        <v>340</v>
      </c>
      <c r="H69" s="4">
        <v>76.099999999999994</v>
      </c>
      <c r="I69" s="4">
        <v>68</v>
      </c>
      <c r="J69" s="4">
        <v>-70</v>
      </c>
      <c r="K69" s="4">
        <v>70</v>
      </c>
      <c r="L69" s="4">
        <v>70</v>
      </c>
      <c r="M69" s="4">
        <v>91</v>
      </c>
      <c r="N69" s="4">
        <v>93</v>
      </c>
      <c r="O69" s="4">
        <v>95</v>
      </c>
      <c r="P69" s="4">
        <v>95</v>
      </c>
      <c r="Q69" s="4">
        <v>165</v>
      </c>
      <c r="R69" s="4">
        <v>6</v>
      </c>
      <c r="S69" s="4"/>
      <c r="T69" s="102">
        <v>204.28</v>
      </c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92" customFormat="1" ht="12.75">
      <c r="A70" s="4"/>
      <c r="B70" s="101" t="s">
        <v>111</v>
      </c>
      <c r="C70" s="4" t="s">
        <v>111</v>
      </c>
      <c r="D70" s="4" t="s">
        <v>333</v>
      </c>
      <c r="E70" s="4" t="s">
        <v>341</v>
      </c>
      <c r="F70" s="4">
        <v>1985</v>
      </c>
      <c r="G70" s="4" t="s">
        <v>320</v>
      </c>
      <c r="H70" s="4">
        <v>74.7</v>
      </c>
      <c r="I70" s="4">
        <v>85</v>
      </c>
      <c r="J70" s="4">
        <v>95</v>
      </c>
      <c r="K70" s="4">
        <v>100</v>
      </c>
      <c r="L70" s="4">
        <v>100</v>
      </c>
      <c r="M70" s="4">
        <v>105</v>
      </c>
      <c r="N70" s="4">
        <v>115</v>
      </c>
      <c r="O70" s="4">
        <v>120</v>
      </c>
      <c r="P70" s="4">
        <v>120</v>
      </c>
      <c r="Q70" s="4">
        <v>220</v>
      </c>
      <c r="R70" s="4">
        <v>1</v>
      </c>
      <c r="S70" s="4"/>
      <c r="T70" s="102">
        <v>282.19</v>
      </c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92" customFormat="1" ht="12.75">
      <c r="A71" s="4"/>
      <c r="B71" s="101" t="s">
        <v>111</v>
      </c>
      <c r="C71" s="4" t="s">
        <v>111</v>
      </c>
      <c r="D71" s="4" t="s">
        <v>333</v>
      </c>
      <c r="E71" s="4" t="s">
        <v>342</v>
      </c>
      <c r="F71" s="4">
        <v>1986</v>
      </c>
      <c r="G71" s="4"/>
      <c r="H71" s="4">
        <v>75</v>
      </c>
      <c r="I71" s="4">
        <v>85</v>
      </c>
      <c r="J71" s="4">
        <v>-88</v>
      </c>
      <c r="K71" s="4">
        <v>90</v>
      </c>
      <c r="L71" s="4">
        <v>90</v>
      </c>
      <c r="M71" s="4">
        <v>111</v>
      </c>
      <c r="N71" s="4">
        <v>-113</v>
      </c>
      <c r="O71" s="4">
        <v>113</v>
      </c>
      <c r="P71" s="4">
        <v>113</v>
      </c>
      <c r="Q71" s="4">
        <v>203</v>
      </c>
      <c r="R71" s="4">
        <v>3</v>
      </c>
      <c r="S71" s="4"/>
      <c r="T71" s="102">
        <v>303.02999999999997</v>
      </c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92" customFormat="1" ht="12.75">
      <c r="A72" s="4"/>
      <c r="B72" s="101" t="s">
        <v>111</v>
      </c>
      <c r="C72" s="4" t="s">
        <v>111</v>
      </c>
      <c r="D72" s="4" t="s">
        <v>333</v>
      </c>
      <c r="E72" s="4" t="s">
        <v>343</v>
      </c>
      <c r="F72" s="4">
        <v>1974</v>
      </c>
      <c r="G72" s="4" t="s">
        <v>303</v>
      </c>
      <c r="H72" s="4">
        <v>74.099999999999994</v>
      </c>
      <c r="I72" s="4">
        <v>-70</v>
      </c>
      <c r="J72" s="4">
        <v>-72</v>
      </c>
      <c r="K72" s="4">
        <v>-72</v>
      </c>
      <c r="L72" s="4">
        <v>0</v>
      </c>
      <c r="M72" s="4">
        <v>84</v>
      </c>
      <c r="N72" s="4">
        <v>86</v>
      </c>
      <c r="O72" s="4">
        <v>90</v>
      </c>
      <c r="P72" s="4">
        <v>90</v>
      </c>
      <c r="Q72" s="4">
        <v>90</v>
      </c>
      <c r="R72" s="4">
        <v>7</v>
      </c>
      <c r="S72" s="4"/>
      <c r="T72" s="102">
        <v>258.85000000000002</v>
      </c>
      <c r="U72" s="73"/>
      <c r="V72" s="73"/>
      <c r="W72" s="73"/>
      <c r="X72" s="73"/>
      <c r="Y72" s="73"/>
      <c r="Z72" s="73"/>
      <c r="AA72" s="73"/>
      <c r="AB72" s="73"/>
      <c r="AC72" s="73"/>
    </row>
    <row r="73" spans="1:29" s="92" customFormat="1" ht="12.75">
      <c r="A73" s="4"/>
      <c r="B73" s="10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02"/>
      <c r="U73" s="73"/>
      <c r="V73" s="73"/>
      <c r="W73" s="73"/>
      <c r="X73" s="73"/>
      <c r="Y73" s="73"/>
      <c r="Z73" s="73"/>
      <c r="AA73" s="73"/>
      <c r="AB73" s="73"/>
      <c r="AC73" s="73"/>
    </row>
    <row r="74" spans="1:29" s="92" customFormat="1" ht="12.75">
      <c r="A74" s="4"/>
      <c r="B74" s="101" t="s">
        <v>111</v>
      </c>
      <c r="C74" s="4" t="s">
        <v>111</v>
      </c>
      <c r="D74" s="4" t="s">
        <v>298</v>
      </c>
      <c r="E74" s="4" t="s">
        <v>344</v>
      </c>
      <c r="F74" s="4">
        <v>1991</v>
      </c>
      <c r="G74" s="4" t="s">
        <v>320</v>
      </c>
      <c r="H74" s="4">
        <v>67.599999999999994</v>
      </c>
      <c r="I74" s="4">
        <v>-95</v>
      </c>
      <c r="J74" s="4">
        <v>90</v>
      </c>
      <c r="K74" s="4">
        <v>90</v>
      </c>
      <c r="L74" s="4">
        <v>90</v>
      </c>
      <c r="M74" s="4">
        <v>115</v>
      </c>
      <c r="N74" s="4">
        <v>120</v>
      </c>
      <c r="O74" s="4">
        <v>125</v>
      </c>
      <c r="P74" s="4">
        <v>125</v>
      </c>
      <c r="Q74" s="4">
        <v>215</v>
      </c>
      <c r="R74" s="4">
        <v>2</v>
      </c>
      <c r="S74" s="4"/>
      <c r="T74" s="102">
        <v>293.08999999999997</v>
      </c>
      <c r="U74" s="73"/>
      <c r="V74" s="73"/>
      <c r="W74" s="73"/>
      <c r="X74" s="73"/>
      <c r="Y74" s="73"/>
      <c r="Z74" s="73"/>
      <c r="AA74" s="73"/>
      <c r="AB74" s="73"/>
      <c r="AC74" s="73"/>
    </row>
    <row r="75" spans="1:29" s="92" customFormat="1" ht="12.75">
      <c r="A75" s="4"/>
      <c r="B75" s="101" t="s">
        <v>111</v>
      </c>
      <c r="C75" s="4" t="s">
        <v>111</v>
      </c>
      <c r="D75" s="4" t="s">
        <v>298</v>
      </c>
      <c r="E75" s="4" t="s">
        <v>345</v>
      </c>
      <c r="F75" s="4">
        <v>1998</v>
      </c>
      <c r="G75" s="4"/>
      <c r="H75" s="4">
        <v>65.400000000000006</v>
      </c>
      <c r="I75" s="4">
        <v>60</v>
      </c>
      <c r="J75" s="4">
        <v>65</v>
      </c>
      <c r="K75" s="4">
        <v>70</v>
      </c>
      <c r="L75" s="4">
        <v>70</v>
      </c>
      <c r="M75" s="4">
        <v>90</v>
      </c>
      <c r="N75" s="4">
        <v>95</v>
      </c>
      <c r="O75" s="4">
        <v>100</v>
      </c>
      <c r="P75" s="4">
        <v>100</v>
      </c>
      <c r="Q75" s="4">
        <v>170</v>
      </c>
      <c r="R75" s="4">
        <v>4</v>
      </c>
      <c r="S75" s="4"/>
      <c r="T75" s="102">
        <v>209.18</v>
      </c>
      <c r="U75" s="73"/>
      <c r="V75" s="73"/>
      <c r="W75" s="73"/>
      <c r="X75" s="73"/>
      <c r="Y75" s="73"/>
      <c r="Z75" s="73"/>
      <c r="AA75" s="73"/>
      <c r="AB75" s="73"/>
      <c r="AC75" s="73"/>
    </row>
    <row r="76" spans="1:29" s="92" customFormat="1" ht="12.75">
      <c r="A76" s="4"/>
      <c r="B76" s="101" t="s">
        <v>111</v>
      </c>
      <c r="C76" s="4" t="s">
        <v>111</v>
      </c>
      <c r="D76" s="4" t="s">
        <v>298</v>
      </c>
      <c r="E76" s="4" t="s">
        <v>346</v>
      </c>
      <c r="F76" s="4">
        <v>1997</v>
      </c>
      <c r="G76" s="4" t="s">
        <v>285</v>
      </c>
      <c r="H76" s="4">
        <v>61</v>
      </c>
      <c r="I76" s="4">
        <v>67</v>
      </c>
      <c r="J76" s="4">
        <v>72</v>
      </c>
      <c r="K76" s="4">
        <v>-74</v>
      </c>
      <c r="L76" s="4">
        <v>72</v>
      </c>
      <c r="M76" s="4">
        <v>78</v>
      </c>
      <c r="N76" s="4">
        <v>-82</v>
      </c>
      <c r="O76" s="4">
        <v>-82</v>
      </c>
      <c r="P76" s="4">
        <v>78</v>
      </c>
      <c r="Q76" s="4">
        <v>150</v>
      </c>
      <c r="R76" s="4">
        <v>5</v>
      </c>
      <c r="S76" s="4"/>
      <c r="T76" s="102">
        <v>136.99</v>
      </c>
      <c r="U76" s="73"/>
      <c r="V76" s="73"/>
      <c r="W76" s="73"/>
      <c r="X76" s="73"/>
      <c r="Y76" s="73"/>
      <c r="Z76" s="73"/>
      <c r="AA76" s="73"/>
      <c r="AB76" s="73"/>
      <c r="AC76" s="73"/>
    </row>
    <row r="77" spans="1:29" s="92" customFormat="1" ht="12.75">
      <c r="A77" s="4"/>
      <c r="B77" s="101" t="s">
        <v>111</v>
      </c>
      <c r="C77" s="4" t="s">
        <v>111</v>
      </c>
      <c r="D77" s="4" t="s">
        <v>298</v>
      </c>
      <c r="E77" s="4" t="s">
        <v>347</v>
      </c>
      <c r="F77" s="4">
        <v>1985</v>
      </c>
      <c r="G77" s="4" t="s">
        <v>285</v>
      </c>
      <c r="H77" s="4">
        <v>67.099999999999994</v>
      </c>
      <c r="I77" s="4">
        <v>86</v>
      </c>
      <c r="J77" s="4">
        <v>90</v>
      </c>
      <c r="K77" s="4">
        <v>-95</v>
      </c>
      <c r="L77" s="4">
        <v>90</v>
      </c>
      <c r="M77" s="4">
        <v>111</v>
      </c>
      <c r="N77" s="4">
        <v>116</v>
      </c>
      <c r="O77" s="4">
        <v>-121</v>
      </c>
      <c r="P77" s="4">
        <v>116</v>
      </c>
      <c r="Q77" s="4">
        <v>206</v>
      </c>
      <c r="R77" s="4">
        <v>3</v>
      </c>
      <c r="S77" s="4"/>
      <c r="T77" s="102">
        <v>234.84</v>
      </c>
      <c r="U77" s="73"/>
      <c r="V77" s="73"/>
      <c r="W77" s="73"/>
      <c r="X77" s="73"/>
      <c r="Y77" s="73"/>
      <c r="Z77" s="73"/>
      <c r="AA77" s="73"/>
      <c r="AB77" s="73"/>
      <c r="AC77" s="73"/>
    </row>
    <row r="78" spans="1:29" s="92" customFormat="1" ht="12.75">
      <c r="A78" s="4"/>
      <c r="B78" s="101" t="s">
        <v>111</v>
      </c>
      <c r="C78" s="4" t="s">
        <v>111</v>
      </c>
      <c r="D78" s="4" t="s">
        <v>298</v>
      </c>
      <c r="E78" s="4" t="s">
        <v>348</v>
      </c>
      <c r="F78" s="4">
        <v>1993</v>
      </c>
      <c r="G78" s="4"/>
      <c r="H78" s="4">
        <v>67.099999999999994</v>
      </c>
      <c r="I78" s="4">
        <v>100</v>
      </c>
      <c r="J78" s="4">
        <v>-103</v>
      </c>
      <c r="K78" s="4">
        <v>-105</v>
      </c>
      <c r="L78" s="4">
        <v>100</v>
      </c>
      <c r="M78" s="4">
        <v>-138</v>
      </c>
      <c r="N78" s="4">
        <v>-140</v>
      </c>
      <c r="O78" s="4">
        <v>-140</v>
      </c>
      <c r="P78" s="4">
        <v>0</v>
      </c>
      <c r="Q78" s="4">
        <v>100</v>
      </c>
      <c r="R78" s="4">
        <v>5</v>
      </c>
      <c r="S78" s="4"/>
      <c r="T78" s="102">
        <v>294.95</v>
      </c>
      <c r="U78" s="73"/>
      <c r="V78" s="73"/>
      <c r="W78" s="73"/>
      <c r="X78" s="73"/>
      <c r="Y78" s="73"/>
      <c r="Z78" s="73"/>
      <c r="AA78" s="73"/>
      <c r="AB78" s="73"/>
      <c r="AC78" s="73"/>
    </row>
    <row r="79" spans="1:29" s="92" customFormat="1" ht="12.75">
      <c r="A79" s="4"/>
      <c r="B79" s="10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02"/>
      <c r="U79" s="73"/>
      <c r="V79" s="73"/>
      <c r="W79" s="73"/>
      <c r="X79" s="73"/>
      <c r="Y79" s="73"/>
      <c r="Z79" s="73"/>
      <c r="AA79" s="73"/>
      <c r="AB79" s="73"/>
      <c r="AC79" s="73"/>
    </row>
    <row r="80" spans="1:29" s="92" customFormat="1" ht="12.75">
      <c r="A80" s="2"/>
      <c r="B80" s="103" t="s">
        <v>111</v>
      </c>
      <c r="C80" s="2" t="s">
        <v>349</v>
      </c>
      <c r="D80" s="2" t="s">
        <v>350</v>
      </c>
      <c r="E80" s="2" t="s">
        <v>351</v>
      </c>
      <c r="F80" s="2">
        <v>2001</v>
      </c>
      <c r="G80" s="2" t="s">
        <v>285</v>
      </c>
      <c r="H80" s="2">
        <v>60.4</v>
      </c>
      <c r="I80" s="2">
        <v>75</v>
      </c>
      <c r="J80" s="2">
        <v>78</v>
      </c>
      <c r="K80" s="2">
        <v>81</v>
      </c>
      <c r="L80" s="2">
        <v>81</v>
      </c>
      <c r="M80" s="2">
        <v>95</v>
      </c>
      <c r="N80" s="2">
        <v>98</v>
      </c>
      <c r="O80" s="2">
        <v>101</v>
      </c>
      <c r="P80" s="2">
        <v>101</v>
      </c>
      <c r="Q80" s="2">
        <v>182</v>
      </c>
      <c r="R80" s="2">
        <v>1</v>
      </c>
      <c r="S80" s="2"/>
      <c r="T80" s="104">
        <v>103.83</v>
      </c>
      <c r="U80" s="73"/>
      <c r="V80" s="73"/>
      <c r="W80" s="73"/>
      <c r="X80" s="73"/>
      <c r="Y80" s="73"/>
      <c r="Z80" s="73"/>
      <c r="AA80" s="73"/>
      <c r="AB80" s="73"/>
      <c r="AC80" s="73"/>
    </row>
    <row r="81" spans="1:30" s="92" customFormat="1" ht="12.75">
      <c r="A81" s="2"/>
      <c r="B81" s="10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04"/>
      <c r="U81" s="73"/>
      <c r="V81" s="73"/>
      <c r="W81" s="73"/>
      <c r="X81" s="73"/>
      <c r="Y81" s="73"/>
      <c r="Z81" s="73"/>
      <c r="AA81" s="73"/>
      <c r="AB81" s="73"/>
      <c r="AC81" s="73"/>
    </row>
    <row r="82" spans="1:30" s="92" customFormat="1" ht="12.75">
      <c r="A82" s="2"/>
      <c r="B82" s="103" t="s">
        <v>111</v>
      </c>
      <c r="C82" s="2" t="s">
        <v>111</v>
      </c>
      <c r="D82" s="2" t="s">
        <v>352</v>
      </c>
      <c r="E82" s="2" t="s">
        <v>353</v>
      </c>
      <c r="F82" s="2">
        <v>2005</v>
      </c>
      <c r="G82" s="2" t="s">
        <v>285</v>
      </c>
      <c r="H82" s="2">
        <v>34.799999999999997</v>
      </c>
      <c r="I82" s="2">
        <v>10</v>
      </c>
      <c r="J82" s="2">
        <v>-11</v>
      </c>
      <c r="K82" s="2">
        <v>11</v>
      </c>
      <c r="L82" s="2">
        <v>11</v>
      </c>
      <c r="M82" s="2">
        <v>12</v>
      </c>
      <c r="N82" s="2">
        <v>13</v>
      </c>
      <c r="O82" s="2">
        <v>14</v>
      </c>
      <c r="P82" s="2">
        <v>14</v>
      </c>
      <c r="Q82" s="2">
        <v>25</v>
      </c>
      <c r="R82" s="2">
        <v>5</v>
      </c>
      <c r="S82" s="2"/>
      <c r="T82" s="104">
        <v>65.430000000000007</v>
      </c>
      <c r="U82" s="73"/>
      <c r="V82" s="73"/>
      <c r="W82" s="73"/>
      <c r="X82" s="73"/>
      <c r="Y82" s="73"/>
      <c r="Z82" s="73"/>
      <c r="AA82" s="73"/>
      <c r="AB82" s="73"/>
      <c r="AC82" s="73"/>
    </row>
    <row r="83" spans="1:30" s="92" customFormat="1" ht="12.75">
      <c r="A83" s="2"/>
      <c r="B83" s="103" t="s">
        <v>111</v>
      </c>
      <c r="C83" s="2" t="s">
        <v>111</v>
      </c>
      <c r="D83" s="2" t="s">
        <v>352</v>
      </c>
      <c r="E83" s="2" t="s">
        <v>354</v>
      </c>
      <c r="F83" s="2">
        <v>2002</v>
      </c>
      <c r="G83" s="2" t="s">
        <v>285</v>
      </c>
      <c r="H83" s="2">
        <v>39.200000000000003</v>
      </c>
      <c r="I83" s="2">
        <v>29</v>
      </c>
      <c r="J83" s="2">
        <v>-31</v>
      </c>
      <c r="K83" s="2">
        <v>33</v>
      </c>
      <c r="L83" s="2">
        <v>33</v>
      </c>
      <c r="M83" s="2">
        <v>38</v>
      </c>
      <c r="N83" s="2">
        <v>-41</v>
      </c>
      <c r="O83" s="2">
        <v>41</v>
      </c>
      <c r="P83" s="2">
        <v>41</v>
      </c>
      <c r="Q83" s="2">
        <v>74</v>
      </c>
      <c r="R83" s="2">
        <v>2</v>
      </c>
      <c r="S83" s="2"/>
      <c r="T83" s="104">
        <v>92.87</v>
      </c>
      <c r="U83" s="73"/>
      <c r="V83" s="73"/>
      <c r="W83" s="73"/>
      <c r="X83" s="73"/>
      <c r="Y83" s="73"/>
      <c r="Z83" s="73"/>
      <c r="AA83" s="73"/>
      <c r="AB83" s="73"/>
      <c r="AC83" s="73"/>
    </row>
    <row r="84" spans="1:30" s="92" customFormat="1" ht="12.75">
      <c r="A84" s="2"/>
      <c r="B84" s="103" t="s">
        <v>111</v>
      </c>
      <c r="C84" s="2" t="s">
        <v>111</v>
      </c>
      <c r="D84" s="2" t="s">
        <v>352</v>
      </c>
      <c r="E84" s="2" t="s">
        <v>355</v>
      </c>
      <c r="F84" s="2">
        <v>2005</v>
      </c>
      <c r="G84" s="2" t="s">
        <v>285</v>
      </c>
      <c r="H84" s="2">
        <v>27.5</v>
      </c>
      <c r="I84" s="2">
        <v>11</v>
      </c>
      <c r="J84" s="2">
        <v>12</v>
      </c>
      <c r="K84" s="2">
        <v>13</v>
      </c>
      <c r="L84" s="2">
        <v>13</v>
      </c>
      <c r="M84" s="2">
        <v>15</v>
      </c>
      <c r="N84" s="2">
        <v>17</v>
      </c>
      <c r="O84" s="2">
        <v>19</v>
      </c>
      <c r="P84" s="2">
        <v>19</v>
      </c>
      <c r="Q84" s="2">
        <v>32</v>
      </c>
      <c r="R84" s="2">
        <v>4</v>
      </c>
      <c r="S84" s="2"/>
      <c r="T84" s="104">
        <v>178.74</v>
      </c>
      <c r="U84" s="73"/>
      <c r="V84" s="73"/>
      <c r="W84" s="73"/>
      <c r="X84" s="73"/>
      <c r="Y84" s="73"/>
      <c r="Z84" s="73"/>
      <c r="AA84" s="73"/>
      <c r="AB84" s="73"/>
      <c r="AC84" s="73"/>
    </row>
    <row r="85" spans="1:30" s="92" customFormat="1" ht="12.75">
      <c r="A85" s="2"/>
      <c r="B85" s="103" t="s">
        <v>111</v>
      </c>
      <c r="C85" s="2" t="s">
        <v>111</v>
      </c>
      <c r="D85" s="2" t="s">
        <v>352</v>
      </c>
      <c r="E85" s="2" t="s">
        <v>356</v>
      </c>
      <c r="F85" s="2">
        <v>2006</v>
      </c>
      <c r="G85" s="2" t="s">
        <v>285</v>
      </c>
      <c r="H85" s="2">
        <v>31.7</v>
      </c>
      <c r="I85" s="2">
        <v>8</v>
      </c>
      <c r="J85" s="2">
        <v>9</v>
      </c>
      <c r="K85" s="2">
        <v>10</v>
      </c>
      <c r="L85" s="2">
        <v>10</v>
      </c>
      <c r="M85" s="2">
        <v>12</v>
      </c>
      <c r="N85" s="2">
        <v>13</v>
      </c>
      <c r="O85" s="2">
        <v>14</v>
      </c>
      <c r="P85" s="2">
        <v>14</v>
      </c>
      <c r="Q85" s="2">
        <v>24</v>
      </c>
      <c r="R85" s="2">
        <v>6</v>
      </c>
      <c r="S85" s="2"/>
      <c r="T85" s="104">
        <v>286.54000000000002</v>
      </c>
      <c r="U85" s="73"/>
      <c r="V85" s="73"/>
      <c r="W85" s="73"/>
      <c r="X85" s="73"/>
      <c r="Y85" s="73"/>
      <c r="Z85" s="73"/>
      <c r="AA85" s="73"/>
      <c r="AB85" s="73"/>
      <c r="AC85" s="73"/>
    </row>
    <row r="86" spans="1:30" s="92" customFormat="1" ht="12.75">
      <c r="A86" s="2"/>
      <c r="B86" s="103" t="s">
        <v>111</v>
      </c>
      <c r="C86" s="2" t="s">
        <v>111</v>
      </c>
      <c r="D86" s="2" t="s">
        <v>352</v>
      </c>
      <c r="E86" s="2" t="s">
        <v>357</v>
      </c>
      <c r="F86" s="2">
        <v>2002</v>
      </c>
      <c r="G86" s="2" t="s">
        <v>285</v>
      </c>
      <c r="H86" s="2">
        <v>44.7</v>
      </c>
      <c r="I86" s="2">
        <v>17</v>
      </c>
      <c r="J86" s="2">
        <v>19</v>
      </c>
      <c r="K86" s="2">
        <v>20</v>
      </c>
      <c r="L86" s="2">
        <v>20</v>
      </c>
      <c r="M86" s="2">
        <v>-27</v>
      </c>
      <c r="N86" s="2">
        <v>27</v>
      </c>
      <c r="O86" s="2">
        <v>29</v>
      </c>
      <c r="P86" s="2">
        <v>29</v>
      </c>
      <c r="Q86" s="2">
        <v>49</v>
      </c>
      <c r="R86" s="2">
        <v>3</v>
      </c>
      <c r="S86" s="2"/>
      <c r="T86" s="104">
        <v>268.24</v>
      </c>
      <c r="U86" s="73"/>
      <c r="V86" s="73"/>
      <c r="W86" s="73"/>
      <c r="X86" s="73"/>
      <c r="Y86" s="73"/>
      <c r="Z86" s="73"/>
      <c r="AA86" s="73"/>
      <c r="AB86" s="73"/>
      <c r="AC86" s="73"/>
    </row>
    <row r="87" spans="1:30" s="92" customFormat="1" ht="12.75">
      <c r="A87" s="2"/>
      <c r="B87" s="103" t="s">
        <v>111</v>
      </c>
      <c r="C87" s="2" t="s">
        <v>111</v>
      </c>
      <c r="D87" s="2" t="s">
        <v>352</v>
      </c>
      <c r="E87" s="2" t="s">
        <v>358</v>
      </c>
      <c r="F87" s="2">
        <v>2002</v>
      </c>
      <c r="G87" s="2" t="s">
        <v>285</v>
      </c>
      <c r="H87" s="2">
        <v>38.799999999999997</v>
      </c>
      <c r="I87" s="2">
        <v>32</v>
      </c>
      <c r="J87" s="2">
        <v>34</v>
      </c>
      <c r="K87" s="2">
        <v>35</v>
      </c>
      <c r="L87" s="2">
        <v>35</v>
      </c>
      <c r="M87" s="2">
        <v>42</v>
      </c>
      <c r="N87" s="2">
        <v>45</v>
      </c>
      <c r="O87" s="2">
        <v>47</v>
      </c>
      <c r="P87" s="2">
        <v>47</v>
      </c>
      <c r="Q87" s="2">
        <v>82</v>
      </c>
      <c r="R87" s="2">
        <v>1</v>
      </c>
      <c r="S87" s="2"/>
      <c r="T87" s="104">
        <v>281.92</v>
      </c>
      <c r="U87" s="73"/>
      <c r="V87" s="73"/>
      <c r="W87" s="73"/>
      <c r="X87" s="73"/>
      <c r="Y87" s="73"/>
      <c r="Z87" s="73"/>
      <c r="AA87" s="73"/>
      <c r="AB87" s="73"/>
      <c r="AC87" s="73"/>
    </row>
    <row r="88" spans="1:30" s="92" customFormat="1" ht="12.75">
      <c r="A88" s="2"/>
      <c r="B88" s="10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04"/>
      <c r="U88" s="73"/>
      <c r="V88" s="73"/>
      <c r="W88" s="73"/>
      <c r="X88" s="73"/>
      <c r="Y88" s="73"/>
      <c r="Z88" s="73"/>
      <c r="AA88" s="73"/>
      <c r="AB88" s="73"/>
      <c r="AC88" s="73"/>
    </row>
    <row r="89" spans="1:30" s="92" customFormat="1" ht="12.75">
      <c r="A89" s="2"/>
      <c r="B89" s="103" t="s">
        <v>111</v>
      </c>
      <c r="C89" s="2" t="s">
        <v>111</v>
      </c>
      <c r="D89" s="2" t="s">
        <v>359</v>
      </c>
      <c r="E89" s="2" t="s">
        <v>360</v>
      </c>
      <c r="F89" s="2">
        <v>1975</v>
      </c>
      <c r="G89" s="2" t="s">
        <v>285</v>
      </c>
      <c r="H89" s="2">
        <v>102.9</v>
      </c>
      <c r="I89" s="2">
        <v>80</v>
      </c>
      <c r="J89" s="2">
        <v>85</v>
      </c>
      <c r="K89" s="2">
        <v>90</v>
      </c>
      <c r="L89" s="2">
        <v>90</v>
      </c>
      <c r="M89" s="2">
        <v>110</v>
      </c>
      <c r="N89" s="2">
        <v>-114</v>
      </c>
      <c r="O89" s="2">
        <v>114</v>
      </c>
      <c r="P89" s="2">
        <v>114</v>
      </c>
      <c r="Q89" s="2">
        <v>204</v>
      </c>
      <c r="R89" s="2">
        <v>2</v>
      </c>
      <c r="S89" s="2"/>
      <c r="T89" s="104">
        <v>259.52</v>
      </c>
      <c r="U89" s="73"/>
      <c r="V89" s="73"/>
      <c r="W89" s="73"/>
      <c r="X89" s="73"/>
      <c r="Y89" s="73"/>
      <c r="Z89" s="73"/>
      <c r="AA89" s="73"/>
      <c r="AB89" s="73"/>
      <c r="AC89" s="73"/>
    </row>
    <row r="90" spans="1:30" s="92" customFormat="1" ht="12.75">
      <c r="A90" s="2"/>
      <c r="B90" s="103" t="s">
        <v>111</v>
      </c>
      <c r="C90" s="2" t="s">
        <v>111</v>
      </c>
      <c r="D90" s="2" t="s">
        <v>359</v>
      </c>
      <c r="E90" s="2" t="s">
        <v>361</v>
      </c>
      <c r="F90" s="2">
        <v>1992</v>
      </c>
      <c r="G90" s="2" t="s">
        <v>362</v>
      </c>
      <c r="H90" s="2">
        <v>103.7</v>
      </c>
      <c r="I90" s="2">
        <v>70</v>
      </c>
      <c r="J90" s="2">
        <v>76</v>
      </c>
      <c r="K90" s="2">
        <v>-82</v>
      </c>
      <c r="L90" s="2">
        <v>76</v>
      </c>
      <c r="M90" s="2">
        <v>85</v>
      </c>
      <c r="N90" s="2">
        <v>-90</v>
      </c>
      <c r="O90" s="2">
        <v>-90</v>
      </c>
      <c r="P90" s="2">
        <v>85</v>
      </c>
      <c r="Q90" s="2">
        <v>161</v>
      </c>
      <c r="R90" s="2">
        <v>3</v>
      </c>
      <c r="S90" s="2"/>
      <c r="T90" s="104">
        <v>244.48</v>
      </c>
      <c r="U90" s="73"/>
      <c r="V90" s="73"/>
      <c r="W90" s="73"/>
      <c r="X90" s="73"/>
      <c r="Y90" s="73"/>
      <c r="Z90" s="73"/>
      <c r="AA90" s="73"/>
      <c r="AB90" s="73"/>
      <c r="AC90" s="73"/>
    </row>
    <row r="91" spans="1:30" s="92" customFormat="1" ht="12.75">
      <c r="A91" s="2"/>
      <c r="B91" s="103" t="s">
        <v>111</v>
      </c>
      <c r="C91" s="2" t="s">
        <v>111</v>
      </c>
      <c r="D91" s="2" t="s">
        <v>359</v>
      </c>
      <c r="E91" s="2" t="s">
        <v>217</v>
      </c>
      <c r="F91" s="2">
        <v>1983</v>
      </c>
      <c r="G91" s="2" t="s">
        <v>363</v>
      </c>
      <c r="H91" s="2">
        <v>104.7</v>
      </c>
      <c r="I91" s="2">
        <v>121</v>
      </c>
      <c r="J91" s="2">
        <v>-125</v>
      </c>
      <c r="K91" s="2">
        <v>-125</v>
      </c>
      <c r="L91" s="2">
        <v>121</v>
      </c>
      <c r="M91" s="2">
        <v>-156</v>
      </c>
      <c r="N91" s="2">
        <v>156</v>
      </c>
      <c r="O91" s="2">
        <v>-160</v>
      </c>
      <c r="P91" s="2">
        <v>156</v>
      </c>
      <c r="Q91" s="2">
        <v>277</v>
      </c>
      <c r="R91" s="2">
        <v>1</v>
      </c>
      <c r="S91" s="2"/>
      <c r="T91" s="104">
        <v>115.88</v>
      </c>
      <c r="U91" s="73"/>
      <c r="V91" s="73"/>
      <c r="W91" s="73"/>
      <c r="X91" s="73"/>
      <c r="Y91" s="73"/>
      <c r="Z91" s="73"/>
      <c r="AA91" s="73"/>
      <c r="AB91" s="73"/>
      <c r="AC91" s="73"/>
    </row>
    <row r="92" spans="1:30" s="92" customFormat="1" ht="12.75">
      <c r="A92" s="2"/>
      <c r="B92" s="10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04"/>
      <c r="U92" s="73"/>
      <c r="V92" s="73"/>
      <c r="W92" s="73"/>
      <c r="X92" s="73"/>
      <c r="Y92" s="73"/>
      <c r="Z92" s="73"/>
      <c r="AA92" s="73"/>
      <c r="AB92" s="73"/>
      <c r="AC92" s="73"/>
    </row>
    <row r="93" spans="1:30" s="92" customFormat="1" ht="12.75">
      <c r="A93" s="2"/>
      <c r="B93" s="103" t="s">
        <v>111</v>
      </c>
      <c r="C93" s="2" t="s">
        <v>111</v>
      </c>
      <c r="D93" s="2" t="s">
        <v>364</v>
      </c>
      <c r="E93" s="2" t="s">
        <v>365</v>
      </c>
      <c r="F93" s="2">
        <v>1982</v>
      </c>
      <c r="G93" s="2" t="s">
        <v>366</v>
      </c>
      <c r="H93" s="2">
        <v>109.4</v>
      </c>
      <c r="I93" s="2">
        <v>111</v>
      </c>
      <c r="J93" s="2">
        <v>-121</v>
      </c>
      <c r="K93" s="2">
        <v>-121</v>
      </c>
      <c r="L93" s="2">
        <v>111</v>
      </c>
      <c r="M93" s="2">
        <v>125</v>
      </c>
      <c r="N93" s="2">
        <v>130</v>
      </c>
      <c r="O93" s="2">
        <v>-148</v>
      </c>
      <c r="P93" s="2">
        <v>130</v>
      </c>
      <c r="Q93" s="2">
        <v>241</v>
      </c>
      <c r="R93" s="2">
        <v>1</v>
      </c>
      <c r="S93" s="2"/>
      <c r="T93" s="104">
        <v>259.77</v>
      </c>
      <c r="U93" s="73"/>
      <c r="V93" s="73"/>
      <c r="W93" s="73"/>
      <c r="X93" s="73"/>
      <c r="Y93" s="73"/>
      <c r="Z93" s="73"/>
      <c r="AA93" s="73"/>
      <c r="AB93" s="73"/>
      <c r="AC93" s="73"/>
    </row>
    <row r="94" spans="1:30" s="92" customFormat="1" ht="12.75">
      <c r="B94" s="93"/>
      <c r="E94" s="2"/>
      <c r="F94" s="94"/>
      <c r="G94" s="94"/>
      <c r="U94" s="73"/>
      <c r="V94" s="73"/>
      <c r="W94" s="73"/>
      <c r="X94" s="73"/>
      <c r="Y94" s="73"/>
      <c r="Z94" s="73"/>
      <c r="AA94" s="73"/>
      <c r="AB94" s="73"/>
      <c r="AC94" s="73"/>
    </row>
    <row r="95" spans="1:30" s="72" customFormat="1" ht="15" customHeight="1">
      <c r="C95" s="95" t="s">
        <v>367</v>
      </c>
      <c r="D95" s="95"/>
      <c r="E95" s="96" t="s">
        <v>368</v>
      </c>
      <c r="F95" s="96"/>
      <c r="G95" s="96"/>
      <c r="H95" s="96"/>
      <c r="I95" s="96"/>
      <c r="K95" s="97"/>
      <c r="L95" s="97"/>
      <c r="M95" s="97"/>
      <c r="O95" s="95" t="s">
        <v>369</v>
      </c>
      <c r="P95" s="98"/>
      <c r="Q95" s="98" t="s">
        <v>370</v>
      </c>
      <c r="R95" s="98"/>
      <c r="S95" s="98"/>
      <c r="T95" s="98"/>
      <c r="U95" s="98"/>
      <c r="V95" s="73"/>
      <c r="W95" s="73"/>
      <c r="X95" s="73"/>
      <c r="Y95" s="73"/>
      <c r="Z95" s="73"/>
      <c r="AA95" s="73"/>
      <c r="AB95" s="73"/>
      <c r="AC95" s="73"/>
      <c r="AD95" s="73"/>
    </row>
    <row r="96" spans="1:30" s="72" customFormat="1" ht="12.75" customHeight="1">
      <c r="E96" s="96" t="s">
        <v>371</v>
      </c>
      <c r="F96" s="96"/>
      <c r="G96" s="96"/>
      <c r="H96" s="96"/>
      <c r="I96" s="96"/>
      <c r="V96" s="73"/>
      <c r="W96" s="73"/>
      <c r="X96" s="73"/>
      <c r="Y96" s="73"/>
      <c r="Z96" s="73"/>
      <c r="AA96" s="73"/>
      <c r="AB96" s="73"/>
      <c r="AC96" s="73"/>
      <c r="AD96" s="73"/>
    </row>
    <row r="97" spans="5:30" s="72" customFormat="1" ht="12.75" customHeight="1">
      <c r="E97" s="96" t="s">
        <v>370</v>
      </c>
      <c r="F97" s="96"/>
      <c r="G97" s="96"/>
      <c r="H97" s="96"/>
      <c r="I97" s="96"/>
      <c r="K97" s="97"/>
      <c r="L97" s="97"/>
      <c r="M97" s="97"/>
      <c r="O97" s="95" t="s">
        <v>372</v>
      </c>
      <c r="P97" s="99"/>
      <c r="Q97" s="100">
        <v>42060</v>
      </c>
      <c r="R97" s="99"/>
      <c r="S97" s="99"/>
      <c r="T97" s="99"/>
      <c r="U97" s="99"/>
      <c r="V97" s="73"/>
      <c r="W97" s="73"/>
      <c r="X97" s="73"/>
      <c r="Y97" s="73"/>
      <c r="Z97" s="73"/>
      <c r="AA97" s="73"/>
      <c r="AB97" s="73"/>
      <c r="AC97" s="73"/>
      <c r="AD97" s="73"/>
    </row>
    <row r="98" spans="5:30" s="72" customFormat="1" ht="12.75" customHeight="1">
      <c r="E98" s="96"/>
      <c r="F98" s="96"/>
      <c r="G98" s="96"/>
      <c r="H98" s="96"/>
      <c r="I98" s="96"/>
      <c r="V98" s="73"/>
      <c r="W98" s="73"/>
      <c r="X98" s="73"/>
      <c r="Y98" s="73"/>
      <c r="Z98" s="73"/>
      <c r="AA98" s="73"/>
      <c r="AB98" s="73"/>
      <c r="AC98" s="73"/>
      <c r="AD98" s="73"/>
    </row>
    <row r="99" spans="5:30" s="73" customFormat="1" ht="12.75"/>
    <row r="100" spans="5:30" s="73" customFormat="1" ht="12.75">
      <c r="F100" s="73" t="s">
        <v>373</v>
      </c>
    </row>
    <row r="101" spans="5:30" s="73" customFormat="1" ht="12.75"/>
    <row r="102" spans="5:30" s="73" customFormat="1" ht="12.75"/>
    <row r="103" spans="5:30" s="73" customFormat="1" ht="12.75"/>
    <row r="104" spans="5:30" s="73" customFormat="1" ht="12.75"/>
    <row r="105" spans="5:30" s="73" customFormat="1" ht="12.75"/>
    <row r="106" spans="5:30" s="73" customFormat="1" ht="12.75"/>
    <row r="107" spans="5:30" s="73" customFormat="1" ht="12.75"/>
    <row r="108" spans="5:30" s="73" customFormat="1" ht="12.75"/>
    <row r="109" spans="5:30" s="73" customFormat="1" ht="12.75"/>
    <row r="110" spans="5:30" s="73" customFormat="1" ht="12.75"/>
    <row r="111" spans="5:30" s="73" customFormat="1" ht="12.75"/>
    <row r="112" spans="5:30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39" s="73" customFormat="1" ht="12.75"/>
    <row r="140" s="73" customFormat="1" ht="12.75"/>
    <row r="141" s="73" customFormat="1" ht="12.75"/>
    <row r="142" s="73" customFormat="1" ht="12.75"/>
    <row r="143" s="73" customFormat="1" ht="12.75"/>
    <row r="144" s="73" customFormat="1" ht="12.75"/>
    <row r="145" s="73" customFormat="1" ht="12.75"/>
    <row r="146" s="73" customFormat="1" ht="12.75"/>
    <row r="147" s="73" customFormat="1" ht="12.75"/>
    <row r="148" s="73" customFormat="1" ht="12.75"/>
    <row r="149" s="73" customFormat="1" ht="12.75"/>
    <row r="150" s="73" customFormat="1" ht="12.75"/>
    <row r="151" s="73" customFormat="1" ht="12.75"/>
    <row r="152" s="73" customFormat="1" ht="12.75"/>
    <row r="153" s="73" customFormat="1" ht="12.75"/>
    <row r="154" s="73" customFormat="1" ht="12.75"/>
    <row r="155" s="73" customFormat="1" ht="12.75"/>
    <row r="156" s="73" customFormat="1" ht="12.75"/>
    <row r="157" s="73" customFormat="1" ht="12.75"/>
    <row r="158" s="73" customFormat="1" ht="12.75"/>
    <row r="159" s="73" customFormat="1" ht="12.75"/>
    <row r="160" s="73" customFormat="1" ht="12.75"/>
    <row r="161" s="73" customFormat="1" ht="12.75"/>
    <row r="162" s="73" customFormat="1" ht="12.75"/>
    <row r="163" s="73" customFormat="1" ht="12.75"/>
    <row r="164" s="73" customFormat="1" ht="12.75"/>
    <row r="165" s="73" customFormat="1" ht="12.75"/>
    <row r="166" s="73" customFormat="1" ht="12.75"/>
    <row r="167" s="73" customFormat="1" ht="12.75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="66" customFormat="1"/>
    <row r="546" s="66" customFormat="1"/>
    <row r="547" s="66" customFormat="1"/>
    <row r="548" s="66" customFormat="1"/>
    <row r="549" s="66" customFormat="1"/>
    <row r="550" s="66" customFormat="1"/>
    <row r="551" s="66" customFormat="1"/>
    <row r="552" s="66" customFormat="1"/>
    <row r="553" s="66" customFormat="1"/>
    <row r="554" s="66" customFormat="1"/>
    <row r="555" s="66" customFormat="1"/>
    <row r="556" s="66" customFormat="1"/>
    <row r="557" s="66" customFormat="1"/>
    <row r="558" s="66" customFormat="1"/>
    <row r="559" s="66" customFormat="1"/>
    <row r="560" s="66" customFormat="1"/>
    <row r="561" s="66" customFormat="1"/>
    <row r="562" s="66" customFormat="1"/>
    <row r="563" s="66" customFormat="1"/>
    <row r="564" s="66" customFormat="1"/>
    <row r="565" s="66" customFormat="1"/>
    <row r="566" s="66" customFormat="1"/>
    <row r="567" s="66" customFormat="1"/>
    <row r="568" s="66" customFormat="1"/>
    <row r="569" s="66" customFormat="1"/>
    <row r="570" s="66" customFormat="1"/>
    <row r="571" s="66" customFormat="1"/>
    <row r="572" s="66" customFormat="1"/>
    <row r="573" s="66" customFormat="1"/>
    <row r="574" s="66" customFormat="1"/>
    <row r="575" s="66" customFormat="1"/>
    <row r="576" s="66" customFormat="1"/>
    <row r="577" s="66" customFormat="1"/>
    <row r="578" s="66" customFormat="1"/>
    <row r="579" s="66" customFormat="1"/>
    <row r="580" s="66" customFormat="1"/>
    <row r="581" s="66" customFormat="1"/>
    <row r="582" s="66" customFormat="1"/>
    <row r="583" s="66" customFormat="1"/>
    <row r="584" s="66" customFormat="1"/>
    <row r="585" s="66" customFormat="1"/>
    <row r="586" s="66" customFormat="1"/>
    <row r="587" s="66" customFormat="1"/>
    <row r="588" s="66" customFormat="1"/>
    <row r="589" s="66" customFormat="1"/>
    <row r="590" s="66" customFormat="1"/>
    <row r="591" s="66" customFormat="1"/>
    <row r="592" s="66" customFormat="1"/>
    <row r="593" s="66" customFormat="1"/>
    <row r="594" s="66" customFormat="1"/>
    <row r="595" s="66" customFormat="1"/>
    <row r="596" s="66" customFormat="1"/>
    <row r="597" s="66" customFormat="1"/>
    <row r="598" s="66" customFormat="1"/>
    <row r="599" s="66" customFormat="1"/>
    <row r="600" s="66" customFormat="1"/>
    <row r="601" s="66" customFormat="1"/>
    <row r="602" s="66" customFormat="1"/>
    <row r="603" s="66" customFormat="1"/>
    <row r="604" s="66" customFormat="1"/>
    <row r="605" s="66" customFormat="1"/>
    <row r="606" s="66" customFormat="1"/>
    <row r="607" s="66" customFormat="1"/>
    <row r="608" s="66" customFormat="1"/>
    <row r="609" s="66" customFormat="1"/>
    <row r="610" s="66" customFormat="1"/>
    <row r="611" s="66" customFormat="1"/>
  </sheetData>
  <mergeCells count="3">
    <mergeCell ref="G7:N7"/>
    <mergeCell ref="I12:J12"/>
    <mergeCell ref="F10:G10"/>
  </mergeCells>
  <hyperlinks>
    <hyperlink ref="U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E9" sqref="E9:I9"/>
    </sheetView>
  </sheetViews>
  <sheetFormatPr defaultColWidth="11.42578125" defaultRowHeight="15"/>
  <cols>
    <col min="1" max="4" width="8.28515625" customWidth="1"/>
    <col min="5" max="5" width="24" customWidth="1"/>
    <col min="6" max="6" width="8.28515625" customWidth="1"/>
    <col min="7" max="7" width="22" customWidth="1"/>
    <col min="8" max="20" width="8.28515625" customWidth="1"/>
  </cols>
  <sheetData>
    <row r="1" spans="1:20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  <c r="S1" s="63"/>
      <c r="T1" s="64" t="s">
        <v>236</v>
      </c>
    </row>
    <row r="2" spans="1:20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3"/>
      <c r="T2" s="64" t="s">
        <v>237</v>
      </c>
    </row>
    <row r="3" spans="1:20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3"/>
      <c r="R3" s="63"/>
      <c r="S3" s="63"/>
      <c r="T3" s="64" t="s">
        <v>238</v>
      </c>
    </row>
    <row r="4" spans="1:20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7"/>
      <c r="Q4" s="67"/>
      <c r="R4" s="67"/>
      <c r="S4" s="67"/>
      <c r="T4" s="68" t="s">
        <v>239</v>
      </c>
    </row>
    <row r="5" spans="1:20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7"/>
      <c r="Q5" s="67"/>
      <c r="R5" s="67"/>
      <c r="S5" s="67"/>
      <c r="T5" s="64" t="s">
        <v>240</v>
      </c>
    </row>
    <row r="6" spans="1:20" ht="18.75">
      <c r="A6" s="62"/>
      <c r="B6" s="62"/>
      <c r="C6" s="70"/>
      <c r="D6" s="69"/>
      <c r="E6" s="69"/>
      <c r="F6" s="507" t="s">
        <v>241</v>
      </c>
      <c r="G6" s="507"/>
      <c r="H6" s="507"/>
      <c r="I6" s="507"/>
      <c r="J6" s="507"/>
      <c r="K6" s="507"/>
      <c r="L6" s="507"/>
      <c r="M6" s="507"/>
      <c r="N6" s="69"/>
      <c r="O6" s="69"/>
      <c r="P6" s="69"/>
      <c r="Q6" s="69"/>
      <c r="R6" s="69"/>
      <c r="S6" s="69"/>
      <c r="T6" s="69"/>
    </row>
    <row r="7" spans="1:20">
      <c r="A7" s="71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9" spans="1:20" ht="18.75">
      <c r="A9" s="116"/>
      <c r="B9" s="116"/>
      <c r="C9" s="117"/>
      <c r="D9" s="118" t="s">
        <v>55</v>
      </c>
      <c r="E9" s="517" t="s">
        <v>2025</v>
      </c>
      <c r="F9" s="517"/>
      <c r="G9" s="517"/>
      <c r="H9" s="517"/>
      <c r="I9" s="517"/>
      <c r="J9" s="116"/>
      <c r="K9" s="116"/>
      <c r="L9" s="118" t="s">
        <v>0</v>
      </c>
      <c r="M9" s="487" t="s">
        <v>2026</v>
      </c>
      <c r="N9" s="487"/>
      <c r="O9" s="487"/>
      <c r="P9" s="487"/>
      <c r="Q9" s="487"/>
      <c r="R9" s="487"/>
      <c r="S9" s="487"/>
      <c r="T9" s="121"/>
    </row>
    <row r="10" spans="1:20" ht="18.75">
      <c r="A10" s="116"/>
      <c r="B10" s="116"/>
      <c r="C10" s="117"/>
      <c r="D10" s="118" t="s">
        <v>56</v>
      </c>
      <c r="E10" s="122">
        <v>42294</v>
      </c>
      <c r="F10" s="117"/>
      <c r="G10" s="123" t="s">
        <v>53</v>
      </c>
      <c r="H10" s="124" t="s">
        <v>2027</v>
      </c>
      <c r="I10" s="124"/>
      <c r="J10" s="125"/>
      <c r="K10" s="116"/>
      <c r="L10" s="118" t="s">
        <v>54</v>
      </c>
      <c r="M10" s="124" t="s">
        <v>2028</v>
      </c>
      <c r="N10" s="124"/>
      <c r="O10" s="124"/>
      <c r="P10" s="124"/>
      <c r="Q10" s="124"/>
      <c r="R10" s="124"/>
      <c r="S10" s="124"/>
      <c r="T10" s="126"/>
    </row>
    <row r="11" spans="1:20" ht="15.75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0">
      <c r="A12" s="127" t="s">
        <v>245</v>
      </c>
      <c r="B12" s="510" t="s">
        <v>253</v>
      </c>
      <c r="C12" s="510" t="s">
        <v>42</v>
      </c>
      <c r="D12" s="129" t="s">
        <v>246</v>
      </c>
      <c r="E12" s="510" t="s">
        <v>13</v>
      </c>
      <c r="F12" s="129" t="s">
        <v>247</v>
      </c>
      <c r="G12" s="510" t="s">
        <v>1</v>
      </c>
      <c r="H12" s="128" t="s">
        <v>248</v>
      </c>
      <c r="I12" s="512" t="s">
        <v>249</v>
      </c>
      <c r="J12" s="513"/>
      <c r="K12" s="514"/>
      <c r="L12" s="128" t="s">
        <v>250</v>
      </c>
      <c r="M12" s="484"/>
      <c r="N12" s="485" t="s">
        <v>251</v>
      </c>
      <c r="O12" s="486"/>
      <c r="P12" s="128" t="s">
        <v>250</v>
      </c>
      <c r="Q12" s="510" t="s">
        <v>3</v>
      </c>
      <c r="R12" s="510" t="s">
        <v>4</v>
      </c>
      <c r="S12" s="510" t="s">
        <v>48</v>
      </c>
      <c r="T12" s="515" t="s">
        <v>44</v>
      </c>
    </row>
    <row r="13" spans="1:20" ht="15.75" thickBot="1">
      <c r="A13" s="133" t="s">
        <v>252</v>
      </c>
      <c r="B13" s="511"/>
      <c r="C13" s="511"/>
      <c r="D13" s="135" t="s">
        <v>254</v>
      </c>
      <c r="E13" s="511"/>
      <c r="F13" s="135" t="s">
        <v>256</v>
      </c>
      <c r="G13" s="511"/>
      <c r="H13" s="134" t="s">
        <v>246</v>
      </c>
      <c r="I13" s="136">
        <v>1</v>
      </c>
      <c r="J13" s="137">
        <v>2</v>
      </c>
      <c r="K13" s="138">
        <v>3</v>
      </c>
      <c r="L13" s="134" t="s">
        <v>257</v>
      </c>
      <c r="M13" s="136">
        <v>1</v>
      </c>
      <c r="N13" s="137">
        <v>2</v>
      </c>
      <c r="O13" s="138">
        <v>3</v>
      </c>
      <c r="P13" s="134" t="s">
        <v>258</v>
      </c>
      <c r="Q13" s="511"/>
      <c r="R13" s="511"/>
      <c r="S13" s="511"/>
      <c r="T13" s="516"/>
    </row>
    <row r="14" spans="1:20">
      <c r="A14" s="139">
        <v>8</v>
      </c>
      <c r="B14" s="139" t="s">
        <v>259</v>
      </c>
      <c r="C14" s="139" t="s">
        <v>378</v>
      </c>
      <c r="D14" s="139">
        <v>48</v>
      </c>
      <c r="E14" s="139" t="s">
        <v>2029</v>
      </c>
      <c r="F14" s="140">
        <v>1995</v>
      </c>
      <c r="G14" s="140" t="s">
        <v>401</v>
      </c>
      <c r="H14" s="141">
        <v>47.9</v>
      </c>
      <c r="I14" s="139">
        <v>42</v>
      </c>
      <c r="J14" s="139">
        <v>44</v>
      </c>
      <c r="K14" s="139">
        <v>45</v>
      </c>
      <c r="L14" s="139">
        <v>45</v>
      </c>
      <c r="M14" s="139">
        <v>54</v>
      </c>
      <c r="N14" s="139">
        <v>57</v>
      </c>
      <c r="O14" s="139">
        <v>60</v>
      </c>
      <c r="P14" s="139">
        <v>60</v>
      </c>
      <c r="Q14" s="139">
        <v>105</v>
      </c>
      <c r="R14" s="139">
        <v>1</v>
      </c>
      <c r="S14" s="139"/>
      <c r="T14" s="139">
        <v>172.43440000000001</v>
      </c>
    </row>
    <row r="15" spans="1:20">
      <c r="A15" s="142">
        <v>3</v>
      </c>
      <c r="B15" s="142" t="s">
        <v>259</v>
      </c>
      <c r="C15" s="142" t="s">
        <v>131</v>
      </c>
      <c r="D15" s="142">
        <v>48</v>
      </c>
      <c r="E15" s="142" t="s">
        <v>1099</v>
      </c>
      <c r="F15" s="143">
        <v>1999</v>
      </c>
      <c r="G15" s="143" t="s">
        <v>401</v>
      </c>
      <c r="H15" s="144">
        <v>45.8</v>
      </c>
      <c r="I15" s="142">
        <v>31</v>
      </c>
      <c r="J15" s="142">
        <v>33</v>
      </c>
      <c r="K15" s="142">
        <v>35</v>
      </c>
      <c r="L15" s="142">
        <v>35</v>
      </c>
      <c r="M15" s="142">
        <v>44</v>
      </c>
      <c r="N15" s="142">
        <v>46</v>
      </c>
      <c r="O15" s="142">
        <v>-48</v>
      </c>
      <c r="P15" s="142">
        <v>46</v>
      </c>
      <c r="Q15" s="142">
        <v>81</v>
      </c>
      <c r="R15" s="142">
        <v>2</v>
      </c>
      <c r="S15" s="142"/>
      <c r="T15" s="142">
        <v>138.4778</v>
      </c>
    </row>
    <row r="16" spans="1:20">
      <c r="A16" s="142">
        <v>15</v>
      </c>
      <c r="B16" s="142" t="s">
        <v>259</v>
      </c>
      <c r="C16" s="142" t="s">
        <v>381</v>
      </c>
      <c r="D16" s="142">
        <v>53</v>
      </c>
      <c r="E16" s="142" t="s">
        <v>1618</v>
      </c>
      <c r="F16" s="143">
        <v>1992</v>
      </c>
      <c r="G16" s="143" t="s">
        <v>401</v>
      </c>
      <c r="H16" s="144">
        <v>53</v>
      </c>
      <c r="I16" s="142">
        <v>63</v>
      </c>
      <c r="J16" s="142">
        <v>-66</v>
      </c>
      <c r="K16" s="142">
        <v>-66</v>
      </c>
      <c r="L16" s="142">
        <v>63</v>
      </c>
      <c r="M16" s="142">
        <v>83</v>
      </c>
      <c r="N16" s="142">
        <v>-86</v>
      </c>
      <c r="O16" s="142">
        <v>-86</v>
      </c>
      <c r="P16" s="142">
        <v>83</v>
      </c>
      <c r="Q16" s="142">
        <v>146</v>
      </c>
      <c r="R16" s="142">
        <v>1</v>
      </c>
      <c r="S16" s="142"/>
      <c r="T16" s="142">
        <v>220.2329</v>
      </c>
    </row>
    <row r="17" spans="1:20">
      <c r="A17" s="142">
        <v>14</v>
      </c>
      <c r="B17" s="142" t="s">
        <v>259</v>
      </c>
      <c r="C17" s="142" t="s">
        <v>381</v>
      </c>
      <c r="D17" s="142">
        <v>53</v>
      </c>
      <c r="E17" s="142" t="s">
        <v>1101</v>
      </c>
      <c r="F17" s="143">
        <v>1991</v>
      </c>
      <c r="G17" s="143" t="s">
        <v>401</v>
      </c>
      <c r="H17" s="144">
        <v>51.8</v>
      </c>
      <c r="I17" s="142">
        <v>-60</v>
      </c>
      <c r="J17" s="142">
        <v>60</v>
      </c>
      <c r="K17" s="142">
        <v>-64</v>
      </c>
      <c r="L17" s="142">
        <v>60</v>
      </c>
      <c r="M17" s="142">
        <v>80</v>
      </c>
      <c r="N17" s="142">
        <v>-84</v>
      </c>
      <c r="O17" s="142">
        <v>84</v>
      </c>
      <c r="P17" s="142">
        <v>84</v>
      </c>
      <c r="Q17" s="142">
        <v>144</v>
      </c>
      <c r="R17" s="142">
        <v>2</v>
      </c>
      <c r="S17" s="142"/>
      <c r="T17" s="142">
        <v>221.2799</v>
      </c>
    </row>
    <row r="18" spans="1:20">
      <c r="A18" s="142">
        <v>13</v>
      </c>
      <c r="B18" s="142" t="s">
        <v>259</v>
      </c>
      <c r="C18" s="142" t="s">
        <v>381</v>
      </c>
      <c r="D18" s="142">
        <v>53</v>
      </c>
      <c r="E18" s="142" t="s">
        <v>2030</v>
      </c>
      <c r="F18" s="143">
        <v>1990</v>
      </c>
      <c r="G18" s="143" t="s">
        <v>383</v>
      </c>
      <c r="H18" s="144">
        <v>50.4</v>
      </c>
      <c r="I18" s="142">
        <v>58</v>
      </c>
      <c r="J18" s="142">
        <v>61</v>
      </c>
      <c r="K18" s="142">
        <v>63</v>
      </c>
      <c r="L18" s="142">
        <v>63</v>
      </c>
      <c r="M18" s="142">
        <v>75</v>
      </c>
      <c r="N18" s="142">
        <v>-78</v>
      </c>
      <c r="O18" s="142">
        <v>-80</v>
      </c>
      <c r="P18" s="142">
        <v>75</v>
      </c>
      <c r="Q18" s="142">
        <v>138</v>
      </c>
      <c r="R18" s="142">
        <v>3</v>
      </c>
      <c r="S18" s="142"/>
      <c r="T18" s="142">
        <v>216.93170000000001</v>
      </c>
    </row>
    <row r="19" spans="1:20">
      <c r="A19" s="142">
        <v>12</v>
      </c>
      <c r="B19" s="142" t="s">
        <v>259</v>
      </c>
      <c r="C19" s="142" t="s">
        <v>131</v>
      </c>
      <c r="D19" s="142">
        <v>53</v>
      </c>
      <c r="E19" s="142" t="s">
        <v>1102</v>
      </c>
      <c r="F19" s="143">
        <v>1999</v>
      </c>
      <c r="G19" s="143" t="s">
        <v>401</v>
      </c>
      <c r="H19" s="144">
        <v>52</v>
      </c>
      <c r="I19" s="142">
        <v>51</v>
      </c>
      <c r="J19" s="142">
        <v>53</v>
      </c>
      <c r="K19" s="142">
        <v>55</v>
      </c>
      <c r="L19" s="142">
        <v>55</v>
      </c>
      <c r="M19" s="142">
        <v>67</v>
      </c>
      <c r="N19" s="142">
        <v>71</v>
      </c>
      <c r="O19" s="142">
        <v>-74</v>
      </c>
      <c r="P19" s="142">
        <v>71</v>
      </c>
      <c r="Q19" s="142">
        <v>126</v>
      </c>
      <c r="R19" s="142">
        <v>4</v>
      </c>
      <c r="S19" s="142"/>
      <c r="T19" s="142">
        <v>193.01150000000001</v>
      </c>
    </row>
    <row r="20" spans="1:20">
      <c r="A20" s="142">
        <v>11</v>
      </c>
      <c r="B20" s="142" t="s">
        <v>259</v>
      </c>
      <c r="C20" s="142" t="s">
        <v>381</v>
      </c>
      <c r="D20" s="142">
        <v>53</v>
      </c>
      <c r="E20" s="142" t="s">
        <v>1635</v>
      </c>
      <c r="F20" s="143">
        <v>1987</v>
      </c>
      <c r="G20" s="143" t="s">
        <v>2031</v>
      </c>
      <c r="H20" s="144">
        <v>51.4</v>
      </c>
      <c r="I20" s="142">
        <v>50</v>
      </c>
      <c r="J20" s="142">
        <v>53</v>
      </c>
      <c r="K20" s="142">
        <v>-57</v>
      </c>
      <c r="L20" s="142">
        <v>53</v>
      </c>
      <c r="M20" s="142">
        <v>63</v>
      </c>
      <c r="N20" s="142">
        <v>66</v>
      </c>
      <c r="O20" s="142">
        <v>-70</v>
      </c>
      <c r="P20" s="142">
        <v>66</v>
      </c>
      <c r="Q20" s="142">
        <v>119</v>
      </c>
      <c r="R20" s="142">
        <v>5</v>
      </c>
      <c r="S20" s="142"/>
      <c r="T20" s="142">
        <v>184.03129999999999</v>
      </c>
    </row>
    <row r="21" spans="1:20">
      <c r="A21" s="142">
        <v>10</v>
      </c>
      <c r="B21" s="142" t="s">
        <v>259</v>
      </c>
      <c r="C21" s="142" t="s">
        <v>131</v>
      </c>
      <c r="D21" s="142">
        <v>53</v>
      </c>
      <c r="E21" s="142" t="s">
        <v>379</v>
      </c>
      <c r="F21" s="143">
        <v>1999</v>
      </c>
      <c r="G21" s="143" t="s">
        <v>401</v>
      </c>
      <c r="H21" s="144">
        <v>52.7</v>
      </c>
      <c r="I21" s="142">
        <v>45</v>
      </c>
      <c r="J21" s="142">
        <v>47</v>
      </c>
      <c r="K21" s="142">
        <v>49</v>
      </c>
      <c r="L21" s="142">
        <v>49</v>
      </c>
      <c r="M21" s="142">
        <v>61</v>
      </c>
      <c r="N21" s="142">
        <v>66</v>
      </c>
      <c r="O21" s="142">
        <v>-68</v>
      </c>
      <c r="P21" s="142">
        <v>66</v>
      </c>
      <c r="Q21" s="142">
        <v>115</v>
      </c>
      <c r="R21" s="142">
        <v>6</v>
      </c>
      <c r="S21" s="142"/>
      <c r="T21" s="142">
        <v>174.26329999999999</v>
      </c>
    </row>
    <row r="22" spans="1:20">
      <c r="A22" s="142">
        <v>7</v>
      </c>
      <c r="B22" s="142" t="s">
        <v>259</v>
      </c>
      <c r="C22" s="142" t="s">
        <v>378</v>
      </c>
      <c r="D22" s="142">
        <v>53</v>
      </c>
      <c r="E22" s="142" t="s">
        <v>276</v>
      </c>
      <c r="F22" s="143">
        <v>1997</v>
      </c>
      <c r="G22" s="143" t="s">
        <v>285</v>
      </c>
      <c r="H22" s="144">
        <v>51.6</v>
      </c>
      <c r="I22" s="142">
        <v>43</v>
      </c>
      <c r="J22" s="142">
        <v>46</v>
      </c>
      <c r="K22" s="142">
        <v>-48</v>
      </c>
      <c r="L22" s="142">
        <v>46</v>
      </c>
      <c r="M22" s="142">
        <v>58</v>
      </c>
      <c r="N22" s="142">
        <v>60</v>
      </c>
      <c r="O22" s="142">
        <v>-63</v>
      </c>
      <c r="P22" s="142">
        <v>60</v>
      </c>
      <c r="Q22" s="142">
        <v>106</v>
      </c>
      <c r="R22" s="142">
        <v>7</v>
      </c>
      <c r="S22" s="142"/>
      <c r="T22" s="142">
        <v>163.404</v>
      </c>
    </row>
    <row r="23" spans="1:20">
      <c r="A23" s="142">
        <v>9</v>
      </c>
      <c r="B23" s="142" t="s">
        <v>259</v>
      </c>
      <c r="C23" s="142" t="s">
        <v>381</v>
      </c>
      <c r="D23" s="142">
        <v>53</v>
      </c>
      <c r="E23" s="142" t="s">
        <v>2032</v>
      </c>
      <c r="F23" s="143">
        <v>1992</v>
      </c>
      <c r="G23" s="143" t="s">
        <v>383</v>
      </c>
      <c r="H23" s="144">
        <v>52.9</v>
      </c>
      <c r="I23" s="142">
        <v>43</v>
      </c>
      <c r="J23" s="142">
        <v>-45</v>
      </c>
      <c r="K23" s="142">
        <v>45</v>
      </c>
      <c r="L23" s="142">
        <v>45</v>
      </c>
      <c r="M23" s="142">
        <v>57</v>
      </c>
      <c r="N23" s="142">
        <v>-59</v>
      </c>
      <c r="O23" s="142">
        <v>-60</v>
      </c>
      <c r="P23" s="142">
        <v>57</v>
      </c>
      <c r="Q23" s="142">
        <v>102</v>
      </c>
      <c r="R23" s="142">
        <v>8</v>
      </c>
      <c r="S23" s="142"/>
      <c r="T23" s="142">
        <v>154.0943</v>
      </c>
    </row>
    <row r="24" spans="1:20">
      <c r="A24" s="142">
        <v>5</v>
      </c>
      <c r="B24" s="142" t="s">
        <v>259</v>
      </c>
      <c r="C24" s="142" t="s">
        <v>381</v>
      </c>
      <c r="D24" s="142">
        <v>53</v>
      </c>
      <c r="E24" s="142" t="s">
        <v>2033</v>
      </c>
      <c r="F24" s="143">
        <v>1982</v>
      </c>
      <c r="G24" s="143" t="s">
        <v>1259</v>
      </c>
      <c r="H24" s="144">
        <v>51.4</v>
      </c>
      <c r="I24" s="142">
        <v>39</v>
      </c>
      <c r="J24" s="142">
        <v>-41</v>
      </c>
      <c r="K24" s="142">
        <v>-41</v>
      </c>
      <c r="L24" s="142">
        <v>39</v>
      </c>
      <c r="M24" s="142">
        <v>-55</v>
      </c>
      <c r="N24" s="142">
        <v>56</v>
      </c>
      <c r="O24" s="142">
        <v>-58</v>
      </c>
      <c r="P24" s="142">
        <v>56</v>
      </c>
      <c r="Q24" s="142">
        <v>95</v>
      </c>
      <c r="R24" s="142">
        <v>9</v>
      </c>
      <c r="S24" s="142"/>
      <c r="T24" s="142">
        <v>146.91569999999999</v>
      </c>
    </row>
    <row r="25" spans="1:20">
      <c r="A25" s="142">
        <v>4</v>
      </c>
      <c r="B25" s="142" t="s">
        <v>259</v>
      </c>
      <c r="C25" s="142" t="s">
        <v>378</v>
      </c>
      <c r="D25" s="142">
        <v>53</v>
      </c>
      <c r="E25" s="142" t="s">
        <v>2034</v>
      </c>
      <c r="F25" s="143">
        <v>1996</v>
      </c>
      <c r="G25" s="143" t="s">
        <v>1543</v>
      </c>
      <c r="H25" s="144">
        <v>50.6</v>
      </c>
      <c r="I25" s="142">
        <v>34</v>
      </c>
      <c r="J25" s="142">
        <v>37</v>
      </c>
      <c r="K25" s="142">
        <v>-41</v>
      </c>
      <c r="L25" s="142">
        <v>37</v>
      </c>
      <c r="M25" s="142">
        <v>46</v>
      </c>
      <c r="N25" s="142">
        <v>50</v>
      </c>
      <c r="O25" s="142">
        <v>-53</v>
      </c>
      <c r="P25" s="142">
        <v>50</v>
      </c>
      <c r="Q25" s="142">
        <v>87</v>
      </c>
      <c r="R25" s="142">
        <v>10</v>
      </c>
      <c r="S25" s="142"/>
      <c r="T25" s="142">
        <v>136.3081</v>
      </c>
    </row>
    <row r="26" spans="1:20">
      <c r="A26" s="142">
        <v>6</v>
      </c>
      <c r="B26" s="142" t="s">
        <v>259</v>
      </c>
      <c r="C26" s="142" t="s">
        <v>131</v>
      </c>
      <c r="D26" s="142">
        <v>53</v>
      </c>
      <c r="E26" s="142" t="s">
        <v>2035</v>
      </c>
      <c r="F26" s="143">
        <v>1999</v>
      </c>
      <c r="G26" s="143" t="s">
        <v>401</v>
      </c>
      <c r="H26" s="144">
        <v>51.8</v>
      </c>
      <c r="I26" s="142">
        <v>35</v>
      </c>
      <c r="J26" s="142">
        <v>-38</v>
      </c>
      <c r="K26" s="142">
        <v>38</v>
      </c>
      <c r="L26" s="142">
        <v>38</v>
      </c>
      <c r="M26" s="142">
        <v>44</v>
      </c>
      <c r="N26" s="142">
        <v>46</v>
      </c>
      <c r="O26" s="142">
        <v>48</v>
      </c>
      <c r="P26" s="142">
        <v>48</v>
      </c>
      <c r="Q26" s="142">
        <v>86</v>
      </c>
      <c r="R26" s="142">
        <v>11</v>
      </c>
      <c r="S26" s="142"/>
      <c r="T26" s="142">
        <v>132.1533</v>
      </c>
    </row>
    <row r="27" spans="1:20">
      <c r="A27" s="142">
        <v>2</v>
      </c>
      <c r="B27" s="142" t="s">
        <v>259</v>
      </c>
      <c r="C27" s="142" t="s">
        <v>131</v>
      </c>
      <c r="D27" s="142">
        <v>53</v>
      </c>
      <c r="E27" s="142" t="s">
        <v>2036</v>
      </c>
      <c r="F27" s="143">
        <v>1999</v>
      </c>
      <c r="G27" s="143" t="s">
        <v>2037</v>
      </c>
      <c r="H27" s="144">
        <v>51.1</v>
      </c>
      <c r="I27" s="142">
        <v>28</v>
      </c>
      <c r="J27" s="142">
        <v>31</v>
      </c>
      <c r="K27" s="142">
        <v>34</v>
      </c>
      <c r="L27" s="142">
        <v>34</v>
      </c>
      <c r="M27" s="142">
        <v>40</v>
      </c>
      <c r="N27" s="142">
        <v>43</v>
      </c>
      <c r="O27" s="142">
        <v>46</v>
      </c>
      <c r="P27" s="142">
        <v>46</v>
      </c>
      <c r="Q27" s="142">
        <v>80</v>
      </c>
      <c r="R27" s="142">
        <v>12</v>
      </c>
      <c r="S27" s="142"/>
      <c r="T27" s="142">
        <v>124.3186</v>
      </c>
    </row>
    <row r="28" spans="1:20">
      <c r="A28" s="142">
        <v>1</v>
      </c>
      <c r="B28" s="142" t="s">
        <v>259</v>
      </c>
      <c r="C28" s="142" t="s">
        <v>131</v>
      </c>
      <c r="D28" s="142">
        <v>53</v>
      </c>
      <c r="E28" s="142" t="s">
        <v>2038</v>
      </c>
      <c r="F28" s="143">
        <v>2002</v>
      </c>
      <c r="G28" s="143" t="s">
        <v>383</v>
      </c>
      <c r="H28" s="144">
        <v>50.9</v>
      </c>
      <c r="I28" s="142">
        <v>20</v>
      </c>
      <c r="J28" s="142">
        <v>-21</v>
      </c>
      <c r="K28" s="142">
        <v>21</v>
      </c>
      <c r="L28" s="142">
        <v>21</v>
      </c>
      <c r="M28" s="142">
        <v>-34</v>
      </c>
      <c r="N28" s="142">
        <v>-34</v>
      </c>
      <c r="O28" s="142">
        <v>34</v>
      </c>
      <c r="P28" s="142">
        <v>34</v>
      </c>
      <c r="Q28" s="142">
        <v>55</v>
      </c>
      <c r="R28" s="142">
        <v>13</v>
      </c>
      <c r="S28" s="142"/>
      <c r="T28" s="142">
        <v>85.747900000000001</v>
      </c>
    </row>
    <row r="29" spans="1:20">
      <c r="A29" s="142"/>
      <c r="B29" s="142"/>
      <c r="C29" s="142"/>
      <c r="D29" s="142"/>
      <c r="E29" s="142"/>
      <c r="F29" s="143"/>
      <c r="G29" s="143"/>
      <c r="H29" s="144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>
      <c r="A30" s="142">
        <v>3</v>
      </c>
      <c r="B30" s="142" t="s">
        <v>111</v>
      </c>
      <c r="C30" s="142" t="s">
        <v>131</v>
      </c>
      <c r="D30" s="142">
        <v>50</v>
      </c>
      <c r="E30" s="142" t="s">
        <v>2041</v>
      </c>
      <c r="F30" s="143">
        <v>2000</v>
      </c>
      <c r="G30" s="143" t="s">
        <v>401</v>
      </c>
      <c r="H30" s="144">
        <v>49.7</v>
      </c>
      <c r="I30" s="142">
        <v>42</v>
      </c>
      <c r="J30" s="142">
        <v>45</v>
      </c>
      <c r="K30" s="142">
        <v>48</v>
      </c>
      <c r="L30" s="142">
        <v>48</v>
      </c>
      <c r="M30" s="142">
        <v>62</v>
      </c>
      <c r="N30" s="142">
        <v>65</v>
      </c>
      <c r="O30" s="142">
        <v>70</v>
      </c>
      <c r="P30" s="142">
        <v>70</v>
      </c>
      <c r="Q30" s="142">
        <v>118</v>
      </c>
      <c r="R30" s="142">
        <v>1</v>
      </c>
      <c r="S30" s="142"/>
      <c r="T30" s="142">
        <v>203.2244</v>
      </c>
    </row>
    <row r="31" spans="1:20">
      <c r="A31" s="142">
        <v>4</v>
      </c>
      <c r="B31" s="142" t="s">
        <v>111</v>
      </c>
      <c r="C31" s="142" t="s">
        <v>131</v>
      </c>
      <c r="D31" s="142">
        <v>56</v>
      </c>
      <c r="E31" s="142" t="s">
        <v>2042</v>
      </c>
      <c r="F31" s="143">
        <v>2001</v>
      </c>
      <c r="G31" s="143" t="s">
        <v>2037</v>
      </c>
      <c r="H31" s="144">
        <v>46.8</v>
      </c>
      <c r="I31" s="142">
        <v>43</v>
      </c>
      <c r="J31" s="142">
        <v>46</v>
      </c>
      <c r="K31" s="142">
        <v>-50</v>
      </c>
      <c r="L31" s="142">
        <v>46</v>
      </c>
      <c r="M31" s="142">
        <v>57</v>
      </c>
      <c r="N31" s="142">
        <v>60</v>
      </c>
      <c r="O31" s="142">
        <v>-63</v>
      </c>
      <c r="P31" s="142">
        <v>60</v>
      </c>
      <c r="Q31" s="142">
        <v>106</v>
      </c>
      <c r="R31" s="142">
        <v>2</v>
      </c>
      <c r="S31" s="142"/>
      <c r="T31" s="142">
        <v>192.5556</v>
      </c>
    </row>
    <row r="32" spans="1:20">
      <c r="A32" s="142">
        <v>5</v>
      </c>
      <c r="B32" s="142" t="s">
        <v>111</v>
      </c>
      <c r="C32" s="142" t="s">
        <v>131</v>
      </c>
      <c r="D32" s="142">
        <v>56</v>
      </c>
      <c r="E32" s="142" t="s">
        <v>2043</v>
      </c>
      <c r="F32" s="143">
        <v>2001</v>
      </c>
      <c r="G32" s="143" t="s">
        <v>1800</v>
      </c>
      <c r="H32" s="144">
        <v>51.5</v>
      </c>
      <c r="I32" s="142">
        <v>30</v>
      </c>
      <c r="J32" s="142">
        <v>34</v>
      </c>
      <c r="K32" s="142">
        <v>-40</v>
      </c>
      <c r="L32" s="142">
        <v>34</v>
      </c>
      <c r="M32" s="142">
        <v>40</v>
      </c>
      <c r="N32" s="142">
        <v>-43</v>
      </c>
      <c r="O32" s="142">
        <v>-45</v>
      </c>
      <c r="P32" s="142">
        <v>40</v>
      </c>
      <c r="Q32" s="142">
        <v>74</v>
      </c>
      <c r="R32" s="142">
        <v>3</v>
      </c>
      <c r="S32" s="142"/>
      <c r="T32" s="142">
        <v>123.63249999999999</v>
      </c>
    </row>
    <row r="33" spans="1:20">
      <c r="A33" s="142">
        <v>1</v>
      </c>
      <c r="B33" s="142" t="s">
        <v>111</v>
      </c>
      <c r="C33" s="142" t="s">
        <v>131</v>
      </c>
      <c r="D33" s="142">
        <v>56</v>
      </c>
      <c r="E33" s="142" t="s">
        <v>2044</v>
      </c>
      <c r="F33" s="143">
        <v>2005</v>
      </c>
      <c r="G33" s="143" t="s">
        <v>401</v>
      </c>
      <c r="H33" s="144">
        <v>32.299999999999997</v>
      </c>
      <c r="I33" s="142">
        <v>8</v>
      </c>
      <c r="J33" s="142">
        <v>9</v>
      </c>
      <c r="K33" s="142">
        <v>10</v>
      </c>
      <c r="L33" s="142">
        <v>10</v>
      </c>
      <c r="M33" s="142">
        <v>-10</v>
      </c>
      <c r="N33" s="142">
        <v>10</v>
      </c>
      <c r="O33" s="142">
        <v>12</v>
      </c>
      <c r="P33" s="142">
        <v>12</v>
      </c>
      <c r="Q33" s="142">
        <v>22</v>
      </c>
      <c r="R33" s="142">
        <v>4</v>
      </c>
      <c r="S33" s="142"/>
      <c r="T33" s="142">
        <v>58.673000000000002</v>
      </c>
    </row>
    <row r="34" spans="1:20">
      <c r="A34" s="142">
        <v>2</v>
      </c>
      <c r="B34" s="142" t="s">
        <v>111</v>
      </c>
      <c r="C34" s="142" t="s">
        <v>131</v>
      </c>
      <c r="D34" s="142">
        <v>56</v>
      </c>
      <c r="E34" s="142" t="s">
        <v>2045</v>
      </c>
      <c r="F34" s="143">
        <v>2004</v>
      </c>
      <c r="G34" s="143" t="s">
        <v>401</v>
      </c>
      <c r="H34" s="144">
        <v>37.299999999999997</v>
      </c>
      <c r="I34" s="142">
        <v>-9</v>
      </c>
      <c r="J34" s="142">
        <v>9</v>
      </c>
      <c r="K34" s="142">
        <v>-10</v>
      </c>
      <c r="L34" s="142">
        <v>9</v>
      </c>
      <c r="M34" s="142">
        <v>12</v>
      </c>
      <c r="N34" s="142">
        <v>13</v>
      </c>
      <c r="O34" s="142">
        <v>-15</v>
      </c>
      <c r="P34" s="142">
        <v>13</v>
      </c>
      <c r="Q34" s="142">
        <v>22</v>
      </c>
      <c r="R34" s="142">
        <v>5</v>
      </c>
      <c r="S34" s="142"/>
      <c r="T34" s="142">
        <v>49.982599999999998</v>
      </c>
    </row>
    <row r="35" spans="1:20">
      <c r="A35" s="142">
        <v>7</v>
      </c>
      <c r="B35" s="142" t="s">
        <v>111</v>
      </c>
      <c r="C35" s="142" t="s">
        <v>378</v>
      </c>
      <c r="D35" s="142">
        <v>62</v>
      </c>
      <c r="E35" s="142" t="s">
        <v>2046</v>
      </c>
      <c r="F35" s="143">
        <v>1996</v>
      </c>
      <c r="G35" s="143" t="s">
        <v>383</v>
      </c>
      <c r="H35" s="144">
        <v>61.1</v>
      </c>
      <c r="I35" s="142">
        <v>88</v>
      </c>
      <c r="J35" s="142">
        <v>93</v>
      </c>
      <c r="K35" s="142">
        <v>-98</v>
      </c>
      <c r="L35" s="142">
        <v>93</v>
      </c>
      <c r="M35" s="142">
        <v>-110</v>
      </c>
      <c r="N35" s="142">
        <v>110</v>
      </c>
      <c r="O35" s="142">
        <v>-114</v>
      </c>
      <c r="P35" s="142">
        <v>110</v>
      </c>
      <c r="Q35" s="142">
        <v>203</v>
      </c>
      <c r="R35" s="142">
        <v>1</v>
      </c>
      <c r="S35" s="142"/>
      <c r="T35" s="142">
        <v>296.68860000000001</v>
      </c>
    </row>
    <row r="36" spans="1:20">
      <c r="A36" s="142">
        <v>8</v>
      </c>
      <c r="B36" s="142" t="s">
        <v>111</v>
      </c>
      <c r="C36" s="142" t="s">
        <v>378</v>
      </c>
      <c r="D36" s="142">
        <v>62</v>
      </c>
      <c r="E36" s="142" t="s">
        <v>1112</v>
      </c>
      <c r="F36" s="143">
        <v>1997</v>
      </c>
      <c r="G36" s="143" t="s">
        <v>2047</v>
      </c>
      <c r="H36" s="144">
        <v>59</v>
      </c>
      <c r="I36" s="142">
        <v>80</v>
      </c>
      <c r="J36" s="142">
        <v>-85</v>
      </c>
      <c r="K36" s="142">
        <v>-85</v>
      </c>
      <c r="L36" s="142">
        <v>80</v>
      </c>
      <c r="M36" s="142">
        <v>95</v>
      </c>
      <c r="N36" s="142">
        <v>-100</v>
      </c>
      <c r="O36" s="142">
        <v>100</v>
      </c>
      <c r="P36" s="142">
        <v>100</v>
      </c>
      <c r="Q36" s="142">
        <v>180</v>
      </c>
      <c r="R36" s="142">
        <v>2</v>
      </c>
      <c r="S36" s="142"/>
      <c r="T36" s="142">
        <v>269.93060000000003</v>
      </c>
    </row>
    <row r="37" spans="1:20">
      <c r="A37" s="142">
        <v>6</v>
      </c>
      <c r="B37" s="142" t="s">
        <v>111</v>
      </c>
      <c r="C37" s="142" t="s">
        <v>378</v>
      </c>
      <c r="D37" s="142">
        <v>62</v>
      </c>
      <c r="E37" s="142" t="s">
        <v>2048</v>
      </c>
      <c r="F37" s="143">
        <v>1996</v>
      </c>
      <c r="G37" s="143" t="s">
        <v>2049</v>
      </c>
      <c r="H37" s="144">
        <v>61.3</v>
      </c>
      <c r="I37" s="142">
        <v>-50</v>
      </c>
      <c r="J37" s="142">
        <v>50</v>
      </c>
      <c r="K37" s="142">
        <v>64</v>
      </c>
      <c r="L37" s="142">
        <v>64</v>
      </c>
      <c r="M37" s="142">
        <v>93</v>
      </c>
      <c r="N37" s="142">
        <v>97</v>
      </c>
      <c r="O37" s="142">
        <v>-105</v>
      </c>
      <c r="P37" s="142">
        <v>97</v>
      </c>
      <c r="Q37" s="142">
        <v>161</v>
      </c>
      <c r="R37" s="142">
        <v>3</v>
      </c>
      <c r="S37" s="142"/>
      <c r="T37" s="142">
        <v>234.74979999999999</v>
      </c>
    </row>
    <row r="38" spans="1:20">
      <c r="A38" s="142">
        <v>9</v>
      </c>
      <c r="B38" s="142" t="s">
        <v>111</v>
      </c>
      <c r="C38" s="142" t="s">
        <v>381</v>
      </c>
      <c r="D38" s="142">
        <v>62</v>
      </c>
      <c r="E38" s="142" t="s">
        <v>2050</v>
      </c>
      <c r="F38" s="143">
        <v>1994</v>
      </c>
      <c r="G38" s="143" t="s">
        <v>383</v>
      </c>
      <c r="H38" s="144">
        <v>59.2</v>
      </c>
      <c r="I38" s="142">
        <v>64</v>
      </c>
      <c r="J38" s="142">
        <v>-68</v>
      </c>
      <c r="K38" s="142">
        <v>-70</v>
      </c>
      <c r="L38" s="142">
        <v>64</v>
      </c>
      <c r="M38" s="142">
        <v>72</v>
      </c>
      <c r="N38" s="142">
        <v>75</v>
      </c>
      <c r="O38" s="142">
        <v>-78</v>
      </c>
      <c r="P38" s="142">
        <v>75</v>
      </c>
      <c r="Q38" s="142">
        <v>139</v>
      </c>
      <c r="R38" s="142">
        <v>4</v>
      </c>
      <c r="S38" s="142"/>
      <c r="T38" s="142">
        <v>207.9204</v>
      </c>
    </row>
    <row r="39" spans="1:20">
      <c r="A39" s="142"/>
      <c r="B39" s="142"/>
      <c r="C39" s="142"/>
      <c r="D39" s="142"/>
      <c r="E39" s="142"/>
      <c r="F39" s="143"/>
      <c r="G39" s="143"/>
      <c r="H39" s="144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</row>
    <row r="40" spans="1:20">
      <c r="A40" s="139">
        <v>11</v>
      </c>
      <c r="B40" s="139" t="s">
        <v>259</v>
      </c>
      <c r="C40" s="139" t="s">
        <v>131</v>
      </c>
      <c r="D40" s="139">
        <v>58</v>
      </c>
      <c r="E40" s="139" t="s">
        <v>2051</v>
      </c>
      <c r="F40" s="140">
        <v>2000</v>
      </c>
      <c r="G40" s="140" t="s">
        <v>383</v>
      </c>
      <c r="H40" s="141">
        <v>57</v>
      </c>
      <c r="I40" s="139">
        <v>62</v>
      </c>
      <c r="J40" s="139">
        <v>-65</v>
      </c>
      <c r="K40" s="139">
        <v>65</v>
      </c>
      <c r="L40" s="139">
        <v>65</v>
      </c>
      <c r="M40" s="139">
        <v>82</v>
      </c>
      <c r="N40" s="139">
        <v>85</v>
      </c>
      <c r="O40" s="139">
        <v>87</v>
      </c>
      <c r="P40" s="139">
        <v>87</v>
      </c>
      <c r="Q40" s="139">
        <v>152</v>
      </c>
      <c r="R40" s="139">
        <v>1</v>
      </c>
      <c r="S40" s="139"/>
      <c r="T40" s="139">
        <v>216.7578</v>
      </c>
    </row>
    <row r="41" spans="1:20">
      <c r="A41" s="142">
        <v>4</v>
      </c>
      <c r="B41" s="142" t="s">
        <v>259</v>
      </c>
      <c r="C41" s="142" t="s">
        <v>381</v>
      </c>
      <c r="D41" s="142">
        <v>58</v>
      </c>
      <c r="E41" s="142" t="s">
        <v>2052</v>
      </c>
      <c r="F41" s="143">
        <v>1989</v>
      </c>
      <c r="G41" s="143" t="s">
        <v>750</v>
      </c>
      <c r="H41" s="144">
        <v>57.2</v>
      </c>
      <c r="I41" s="142">
        <v>55</v>
      </c>
      <c r="J41" s="142">
        <v>60</v>
      </c>
      <c r="K41" s="142">
        <v>65</v>
      </c>
      <c r="L41" s="142">
        <v>65</v>
      </c>
      <c r="M41" s="142">
        <v>65</v>
      </c>
      <c r="N41" s="142">
        <v>70</v>
      </c>
      <c r="O41" s="142">
        <v>-75</v>
      </c>
      <c r="P41" s="142">
        <v>70</v>
      </c>
      <c r="Q41" s="142">
        <v>135</v>
      </c>
      <c r="R41" s="142">
        <v>2</v>
      </c>
      <c r="S41" s="142"/>
      <c r="T41" s="142">
        <v>192.01519999999999</v>
      </c>
    </row>
    <row r="42" spans="1:20">
      <c r="A42" s="142">
        <v>3</v>
      </c>
      <c r="B42" s="142" t="s">
        <v>259</v>
      </c>
      <c r="C42" s="142" t="s">
        <v>381</v>
      </c>
      <c r="D42" s="142">
        <v>58</v>
      </c>
      <c r="E42" s="142" t="s">
        <v>2053</v>
      </c>
      <c r="F42" s="143">
        <v>1983</v>
      </c>
      <c r="G42" s="143" t="s">
        <v>383</v>
      </c>
      <c r="H42" s="144">
        <v>55.5</v>
      </c>
      <c r="I42" s="142">
        <v>-55</v>
      </c>
      <c r="J42" s="142">
        <v>55</v>
      </c>
      <c r="K42" s="142">
        <v>57</v>
      </c>
      <c r="L42" s="142">
        <v>57</v>
      </c>
      <c r="M42" s="142">
        <v>71</v>
      </c>
      <c r="N42" s="142">
        <v>75</v>
      </c>
      <c r="O42" s="142">
        <v>76</v>
      </c>
      <c r="P42" s="142">
        <v>76</v>
      </c>
      <c r="Q42" s="142">
        <v>133</v>
      </c>
      <c r="R42" s="142">
        <v>3</v>
      </c>
      <c r="S42" s="142"/>
      <c r="T42" s="142">
        <v>193.5162</v>
      </c>
    </row>
    <row r="43" spans="1:20">
      <c r="A43" s="142">
        <v>8</v>
      </c>
      <c r="B43" s="142" t="s">
        <v>259</v>
      </c>
      <c r="C43" s="142" t="s">
        <v>131</v>
      </c>
      <c r="D43" s="142">
        <v>58</v>
      </c>
      <c r="E43" s="142" t="s">
        <v>1878</v>
      </c>
      <c r="F43" s="143">
        <v>1998</v>
      </c>
      <c r="G43" s="143" t="s">
        <v>750</v>
      </c>
      <c r="H43" s="144">
        <v>58</v>
      </c>
      <c r="I43" s="142">
        <v>53</v>
      </c>
      <c r="J43" s="142">
        <v>55</v>
      </c>
      <c r="K43" s="142">
        <v>60</v>
      </c>
      <c r="L43" s="142">
        <v>60</v>
      </c>
      <c r="M43" s="142">
        <v>63</v>
      </c>
      <c r="N43" s="142">
        <v>66</v>
      </c>
      <c r="O43" s="142">
        <v>71</v>
      </c>
      <c r="P43" s="142">
        <v>71</v>
      </c>
      <c r="Q43" s="142">
        <v>131</v>
      </c>
      <c r="R43" s="142">
        <v>4</v>
      </c>
      <c r="S43" s="142"/>
      <c r="T43" s="142">
        <v>184.43180000000001</v>
      </c>
    </row>
    <row r="44" spans="1:20">
      <c r="A44" s="142">
        <v>10</v>
      </c>
      <c r="B44" s="142" t="s">
        <v>259</v>
      </c>
      <c r="C44" s="142" t="s">
        <v>131</v>
      </c>
      <c r="D44" s="142">
        <v>58</v>
      </c>
      <c r="E44" s="142" t="s">
        <v>1119</v>
      </c>
      <c r="F44" s="143">
        <v>1998</v>
      </c>
      <c r="G44" s="143" t="s">
        <v>1106</v>
      </c>
      <c r="H44" s="144">
        <v>57</v>
      </c>
      <c r="I44" s="142">
        <v>51</v>
      </c>
      <c r="J44" s="142">
        <v>55</v>
      </c>
      <c r="K44" s="142">
        <v>56</v>
      </c>
      <c r="L44" s="142">
        <v>56</v>
      </c>
      <c r="M44" s="142">
        <v>-66</v>
      </c>
      <c r="N44" s="142">
        <v>66</v>
      </c>
      <c r="O44" s="142">
        <v>69</v>
      </c>
      <c r="P44" s="142">
        <v>69</v>
      </c>
      <c r="Q44" s="142">
        <v>125</v>
      </c>
      <c r="R44" s="142">
        <v>5</v>
      </c>
      <c r="S44" s="142"/>
      <c r="T44" s="142">
        <v>178.25479999999999</v>
      </c>
    </row>
    <row r="45" spans="1:20">
      <c r="A45" s="142">
        <v>9</v>
      </c>
      <c r="B45" s="142" t="s">
        <v>259</v>
      </c>
      <c r="C45" s="142" t="s">
        <v>381</v>
      </c>
      <c r="D45" s="142">
        <v>58</v>
      </c>
      <c r="E45" s="142" t="s">
        <v>2054</v>
      </c>
      <c r="F45" s="143">
        <v>1987</v>
      </c>
      <c r="G45" s="143" t="s">
        <v>2055</v>
      </c>
      <c r="H45" s="144">
        <v>57</v>
      </c>
      <c r="I45" s="142">
        <v>47</v>
      </c>
      <c r="J45" s="142">
        <v>50</v>
      </c>
      <c r="K45" s="142">
        <v>-53</v>
      </c>
      <c r="L45" s="142">
        <v>50</v>
      </c>
      <c r="M45" s="142">
        <v>61</v>
      </c>
      <c r="N45" s="142">
        <v>-65</v>
      </c>
      <c r="O45" s="142">
        <v>69</v>
      </c>
      <c r="P45" s="142">
        <v>69</v>
      </c>
      <c r="Q45" s="142">
        <v>119</v>
      </c>
      <c r="R45" s="142">
        <v>6</v>
      </c>
      <c r="S45" s="142"/>
      <c r="T45" s="142">
        <v>169.6986</v>
      </c>
    </row>
    <row r="46" spans="1:20">
      <c r="A46" s="142">
        <v>6</v>
      </c>
      <c r="B46" s="142" t="s">
        <v>259</v>
      </c>
      <c r="C46" s="142" t="s">
        <v>131</v>
      </c>
      <c r="D46" s="142">
        <v>58</v>
      </c>
      <c r="E46" s="142" t="s">
        <v>1122</v>
      </c>
      <c r="F46" s="143">
        <v>2002</v>
      </c>
      <c r="G46" s="143" t="s">
        <v>2056</v>
      </c>
      <c r="H46" s="144">
        <v>55.3</v>
      </c>
      <c r="I46" s="142">
        <v>45</v>
      </c>
      <c r="J46" s="142">
        <v>48</v>
      </c>
      <c r="K46" s="142">
        <v>51</v>
      </c>
      <c r="L46" s="142">
        <v>51</v>
      </c>
      <c r="M46" s="142">
        <v>57</v>
      </c>
      <c r="N46" s="142">
        <v>61</v>
      </c>
      <c r="O46" s="142">
        <v>65</v>
      </c>
      <c r="P46" s="142">
        <v>65</v>
      </c>
      <c r="Q46" s="142">
        <v>116</v>
      </c>
      <c r="R46" s="142">
        <v>7</v>
      </c>
      <c r="S46" s="142"/>
      <c r="T46" s="142">
        <v>169.2484</v>
      </c>
    </row>
    <row r="47" spans="1:20">
      <c r="A47" s="142">
        <v>7</v>
      </c>
      <c r="B47" s="142" t="s">
        <v>259</v>
      </c>
      <c r="C47" s="142" t="s">
        <v>131</v>
      </c>
      <c r="D47" s="142">
        <v>58</v>
      </c>
      <c r="E47" s="142" t="s">
        <v>1123</v>
      </c>
      <c r="F47" s="143">
        <v>2000</v>
      </c>
      <c r="G47" s="143" t="s">
        <v>380</v>
      </c>
      <c r="H47" s="144">
        <v>56.5</v>
      </c>
      <c r="I47" s="142">
        <v>40</v>
      </c>
      <c r="J47" s="142">
        <v>43</v>
      </c>
      <c r="K47" s="142">
        <v>46</v>
      </c>
      <c r="L47" s="142">
        <v>46</v>
      </c>
      <c r="M47" s="142">
        <v>63</v>
      </c>
      <c r="N47" s="142">
        <v>-65</v>
      </c>
      <c r="O47" s="142">
        <v>65</v>
      </c>
      <c r="P47" s="142">
        <v>65</v>
      </c>
      <c r="Q47" s="142">
        <v>111</v>
      </c>
      <c r="R47" s="142">
        <v>8</v>
      </c>
      <c r="S47" s="142"/>
      <c r="T47" s="142">
        <v>159.33580000000001</v>
      </c>
    </row>
    <row r="48" spans="1:20">
      <c r="A48" s="142">
        <v>2</v>
      </c>
      <c r="B48" s="142" t="s">
        <v>259</v>
      </c>
      <c r="C48" s="142" t="s">
        <v>381</v>
      </c>
      <c r="D48" s="142">
        <v>58</v>
      </c>
      <c r="E48" s="142" t="s">
        <v>2057</v>
      </c>
      <c r="F48" s="143">
        <v>1993</v>
      </c>
      <c r="G48" s="143" t="s">
        <v>380</v>
      </c>
      <c r="H48" s="144">
        <v>55.3</v>
      </c>
      <c r="I48" s="142">
        <v>41</v>
      </c>
      <c r="J48" s="142">
        <v>44</v>
      </c>
      <c r="K48" s="142">
        <v>47</v>
      </c>
      <c r="L48" s="142">
        <v>47</v>
      </c>
      <c r="M48" s="142">
        <v>54</v>
      </c>
      <c r="N48" s="142">
        <v>57</v>
      </c>
      <c r="O48" s="142">
        <v>-61</v>
      </c>
      <c r="P48" s="142">
        <v>57</v>
      </c>
      <c r="Q48" s="142">
        <v>104</v>
      </c>
      <c r="R48" s="142">
        <v>9</v>
      </c>
      <c r="S48" s="142"/>
      <c r="T48" s="142">
        <v>151.74</v>
      </c>
    </row>
    <row r="49" spans="1:20">
      <c r="A49" s="142">
        <v>5</v>
      </c>
      <c r="B49" s="142" t="s">
        <v>259</v>
      </c>
      <c r="C49" s="142" t="s">
        <v>381</v>
      </c>
      <c r="D49" s="142">
        <v>58</v>
      </c>
      <c r="E49" s="142" t="s">
        <v>2058</v>
      </c>
      <c r="F49" s="143">
        <v>1989</v>
      </c>
      <c r="G49" s="143" t="s">
        <v>2059</v>
      </c>
      <c r="H49" s="144">
        <v>56.6</v>
      </c>
      <c r="I49" s="142">
        <v>33</v>
      </c>
      <c r="J49" s="142">
        <v>35</v>
      </c>
      <c r="K49" s="142">
        <v>37</v>
      </c>
      <c r="L49" s="142">
        <v>37</v>
      </c>
      <c r="M49" s="142">
        <v>-53</v>
      </c>
      <c r="N49" s="142">
        <v>53</v>
      </c>
      <c r="O49" s="142">
        <v>57</v>
      </c>
      <c r="P49" s="142">
        <v>57</v>
      </c>
      <c r="Q49" s="142">
        <v>94</v>
      </c>
      <c r="R49" s="142">
        <v>10</v>
      </c>
      <c r="S49" s="142"/>
      <c r="T49" s="142">
        <v>134.7542</v>
      </c>
    </row>
    <row r="50" spans="1:20">
      <c r="A50" s="142"/>
      <c r="B50" s="142"/>
      <c r="C50" s="142"/>
      <c r="D50" s="142"/>
      <c r="E50" s="142"/>
      <c r="F50" s="143"/>
      <c r="G50" s="143"/>
      <c r="H50" s="144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</row>
    <row r="51" spans="1:20">
      <c r="A51" s="142">
        <v>8</v>
      </c>
      <c r="B51" s="142" t="s">
        <v>111</v>
      </c>
      <c r="C51" s="142" t="s">
        <v>378</v>
      </c>
      <c r="D51" s="142">
        <v>69</v>
      </c>
      <c r="E51" s="142" t="s">
        <v>2060</v>
      </c>
      <c r="F51" s="143">
        <v>1995</v>
      </c>
      <c r="G51" s="143" t="s">
        <v>2037</v>
      </c>
      <c r="H51" s="144">
        <v>69</v>
      </c>
      <c r="I51" s="142">
        <v>100</v>
      </c>
      <c r="J51" s="142">
        <v>102</v>
      </c>
      <c r="K51" s="142">
        <v>104</v>
      </c>
      <c r="L51" s="142">
        <v>104</v>
      </c>
      <c r="M51" s="142">
        <v>-128</v>
      </c>
      <c r="N51" s="142">
        <v>128</v>
      </c>
      <c r="O51" s="142">
        <v>-132</v>
      </c>
      <c r="P51" s="142">
        <v>128</v>
      </c>
      <c r="Q51" s="142">
        <v>232</v>
      </c>
      <c r="R51" s="142">
        <v>2</v>
      </c>
      <c r="S51" s="142"/>
      <c r="T51" s="142">
        <v>312.10019999999997</v>
      </c>
    </row>
    <row r="52" spans="1:20">
      <c r="A52" s="142">
        <v>14</v>
      </c>
      <c r="B52" s="142" t="s">
        <v>111</v>
      </c>
      <c r="C52" s="142" t="s">
        <v>381</v>
      </c>
      <c r="D52" s="142">
        <v>69</v>
      </c>
      <c r="E52" s="142" t="s">
        <v>344</v>
      </c>
      <c r="F52" s="143">
        <v>1991</v>
      </c>
      <c r="G52" s="143" t="s">
        <v>750</v>
      </c>
      <c r="H52" s="144">
        <v>68.099999999999994</v>
      </c>
      <c r="I52" s="142">
        <v>93</v>
      </c>
      <c r="J52" s="142">
        <v>96</v>
      </c>
      <c r="K52" s="142">
        <v>98</v>
      </c>
      <c r="L52" s="142">
        <v>98</v>
      </c>
      <c r="M52" s="142">
        <v>120</v>
      </c>
      <c r="N52" s="142">
        <v>-125</v>
      </c>
      <c r="O52" s="142">
        <v>-127</v>
      </c>
      <c r="P52" s="142">
        <v>120</v>
      </c>
      <c r="Q52" s="142">
        <v>218</v>
      </c>
      <c r="R52" s="142">
        <v>3</v>
      </c>
      <c r="S52" s="142"/>
      <c r="T52" s="142">
        <v>295.75779999999997</v>
      </c>
    </row>
    <row r="53" spans="1:20">
      <c r="A53" s="142">
        <v>11</v>
      </c>
      <c r="B53" s="142" t="s">
        <v>111</v>
      </c>
      <c r="C53" s="142" t="s">
        <v>381</v>
      </c>
      <c r="D53" s="142">
        <v>69</v>
      </c>
      <c r="E53" s="142" t="s">
        <v>347</v>
      </c>
      <c r="F53" s="143">
        <v>1986</v>
      </c>
      <c r="G53" s="143" t="s">
        <v>285</v>
      </c>
      <c r="H53" s="144">
        <v>68.2</v>
      </c>
      <c r="I53" s="142">
        <v>93</v>
      </c>
      <c r="J53" s="142">
        <v>96</v>
      </c>
      <c r="K53" s="142">
        <v>-98</v>
      </c>
      <c r="L53" s="142">
        <v>96</v>
      </c>
      <c r="M53" s="142">
        <v>113</v>
      </c>
      <c r="N53" s="142">
        <v>117</v>
      </c>
      <c r="O53" s="142">
        <v>-120</v>
      </c>
      <c r="P53" s="142">
        <v>117</v>
      </c>
      <c r="Q53" s="142">
        <v>213</v>
      </c>
      <c r="R53" s="142">
        <v>4</v>
      </c>
      <c r="S53" s="142"/>
      <c r="T53" s="142">
        <v>288.69959999999998</v>
      </c>
    </row>
    <row r="54" spans="1:20">
      <c r="A54" s="142">
        <v>12</v>
      </c>
      <c r="B54" s="142" t="s">
        <v>111</v>
      </c>
      <c r="C54" s="142" t="s">
        <v>381</v>
      </c>
      <c r="D54" s="142">
        <v>69</v>
      </c>
      <c r="E54" s="142" t="s">
        <v>2061</v>
      </c>
      <c r="F54" s="143">
        <v>1991</v>
      </c>
      <c r="G54" s="143" t="s">
        <v>1543</v>
      </c>
      <c r="H54" s="144">
        <v>66.8</v>
      </c>
      <c r="I54" s="142">
        <v>84</v>
      </c>
      <c r="J54" s="142">
        <v>87</v>
      </c>
      <c r="K54" s="142">
        <v>-92</v>
      </c>
      <c r="L54" s="142">
        <v>87</v>
      </c>
      <c r="M54" s="142">
        <v>110</v>
      </c>
      <c r="N54" s="142">
        <v>-115</v>
      </c>
      <c r="O54" s="142">
        <v>-115</v>
      </c>
      <c r="P54" s="142">
        <v>110</v>
      </c>
      <c r="Q54" s="142">
        <v>197</v>
      </c>
      <c r="R54" s="142">
        <v>5</v>
      </c>
      <c r="S54" s="142"/>
      <c r="T54" s="142">
        <v>270.6653</v>
      </c>
    </row>
    <row r="55" spans="1:20">
      <c r="A55" s="142">
        <v>5</v>
      </c>
      <c r="B55" s="142" t="s">
        <v>111</v>
      </c>
      <c r="C55" s="142" t="s">
        <v>131</v>
      </c>
      <c r="D55" s="142">
        <v>69</v>
      </c>
      <c r="E55" s="142" t="s">
        <v>2062</v>
      </c>
      <c r="F55" s="143">
        <v>1998</v>
      </c>
      <c r="G55" s="143" t="s">
        <v>2063</v>
      </c>
      <c r="H55" s="144">
        <v>65.8</v>
      </c>
      <c r="I55" s="142">
        <v>-82</v>
      </c>
      <c r="J55" s="142">
        <v>82</v>
      </c>
      <c r="K55" s="142">
        <v>-88</v>
      </c>
      <c r="L55" s="142">
        <v>82</v>
      </c>
      <c r="M55" s="142">
        <v>95</v>
      </c>
      <c r="N55" s="142">
        <v>102</v>
      </c>
      <c r="O55" s="142">
        <v>109</v>
      </c>
      <c r="P55" s="142">
        <v>109</v>
      </c>
      <c r="Q55" s="142">
        <v>191</v>
      </c>
      <c r="R55" s="142">
        <v>6</v>
      </c>
      <c r="S55" s="142"/>
      <c r="T55" s="142">
        <v>265.0763</v>
      </c>
    </row>
    <row r="56" spans="1:20">
      <c r="A56" s="142">
        <v>9</v>
      </c>
      <c r="B56" s="142" t="s">
        <v>111</v>
      </c>
      <c r="C56" s="142" t="s">
        <v>378</v>
      </c>
      <c r="D56" s="142">
        <v>69</v>
      </c>
      <c r="E56" s="142" t="s">
        <v>345</v>
      </c>
      <c r="F56" s="143">
        <v>1996</v>
      </c>
      <c r="G56" s="143" t="s">
        <v>750</v>
      </c>
      <c r="H56" s="144">
        <v>66.099999999999994</v>
      </c>
      <c r="I56" s="142">
        <v>73</v>
      </c>
      <c r="J56" s="142">
        <v>76</v>
      </c>
      <c r="K56" s="142">
        <v>80</v>
      </c>
      <c r="L56" s="142">
        <v>80</v>
      </c>
      <c r="M56" s="142">
        <v>103</v>
      </c>
      <c r="N56" s="142">
        <v>-108</v>
      </c>
      <c r="O56" s="142">
        <v>-109</v>
      </c>
      <c r="P56" s="142">
        <v>103</v>
      </c>
      <c r="Q56" s="142">
        <v>183</v>
      </c>
      <c r="R56" s="142">
        <v>7</v>
      </c>
      <c r="S56" s="142"/>
      <c r="T56" s="142">
        <v>253.19970000000001</v>
      </c>
    </row>
    <row r="57" spans="1:20">
      <c r="A57" s="142"/>
      <c r="B57" s="142"/>
      <c r="C57" s="142"/>
      <c r="D57" s="142"/>
      <c r="E57" s="142"/>
      <c r="F57" s="143"/>
      <c r="G57" s="143"/>
      <c r="H57" s="144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</row>
    <row r="58" spans="1:20">
      <c r="A58" s="142">
        <v>6</v>
      </c>
      <c r="B58" s="142" t="s">
        <v>111</v>
      </c>
      <c r="C58" s="142" t="s">
        <v>131</v>
      </c>
      <c r="D58" s="142">
        <v>69</v>
      </c>
      <c r="E58" s="142" t="s">
        <v>2064</v>
      </c>
      <c r="F58" s="143">
        <v>1999</v>
      </c>
      <c r="G58" s="143" t="s">
        <v>2037</v>
      </c>
      <c r="H58" s="144">
        <v>68.599999999999994</v>
      </c>
      <c r="I58" s="142">
        <v>75</v>
      </c>
      <c r="J58" s="142">
        <v>80</v>
      </c>
      <c r="K58" s="142">
        <v>-85</v>
      </c>
      <c r="L58" s="142">
        <v>80</v>
      </c>
      <c r="M58" s="142">
        <v>99</v>
      </c>
      <c r="N58" s="142">
        <v>-101</v>
      </c>
      <c r="O58" s="142">
        <v>-103</v>
      </c>
      <c r="P58" s="142">
        <v>99</v>
      </c>
      <c r="Q58" s="142">
        <v>179</v>
      </c>
      <c r="R58" s="142">
        <v>9</v>
      </c>
      <c r="S58" s="142"/>
      <c r="T58" s="142">
        <v>241.70160000000001</v>
      </c>
    </row>
    <row r="59" spans="1:20">
      <c r="A59" s="142">
        <v>13</v>
      </c>
      <c r="B59" s="142" t="s">
        <v>111</v>
      </c>
      <c r="C59" s="142" t="s">
        <v>381</v>
      </c>
      <c r="D59" s="142">
        <v>69</v>
      </c>
      <c r="E59" s="142" t="s">
        <v>2065</v>
      </c>
      <c r="F59" s="143">
        <v>1989</v>
      </c>
      <c r="G59" s="143" t="s">
        <v>750</v>
      </c>
      <c r="H59" s="144">
        <v>68.599999999999994</v>
      </c>
      <c r="I59" s="142">
        <v>70</v>
      </c>
      <c r="J59" s="142">
        <v>74</v>
      </c>
      <c r="K59" s="142">
        <v>78</v>
      </c>
      <c r="L59" s="142">
        <v>78</v>
      </c>
      <c r="M59" s="142">
        <v>90</v>
      </c>
      <c r="N59" s="142">
        <v>-95</v>
      </c>
      <c r="O59" s="142">
        <v>-95</v>
      </c>
      <c r="P59" s="142">
        <v>90</v>
      </c>
      <c r="Q59" s="142">
        <v>168</v>
      </c>
      <c r="R59" s="142">
        <v>10</v>
      </c>
      <c r="S59" s="142"/>
      <c r="T59" s="142">
        <v>226.8484</v>
      </c>
    </row>
    <row r="60" spans="1:20">
      <c r="A60" s="142">
        <v>10</v>
      </c>
      <c r="B60" s="142" t="s">
        <v>111</v>
      </c>
      <c r="C60" s="142" t="s">
        <v>381</v>
      </c>
      <c r="D60" s="142">
        <v>69</v>
      </c>
      <c r="E60" s="142" t="s">
        <v>2066</v>
      </c>
      <c r="F60" s="143">
        <v>1986</v>
      </c>
      <c r="G60" s="143" t="s">
        <v>2067</v>
      </c>
      <c r="H60" s="144">
        <v>64.400000000000006</v>
      </c>
      <c r="I60" s="142">
        <v>70</v>
      </c>
      <c r="J60" s="142">
        <v>75</v>
      </c>
      <c r="K60" s="142">
        <v>-80</v>
      </c>
      <c r="L60" s="142">
        <v>75</v>
      </c>
      <c r="M60" s="142">
        <v>84</v>
      </c>
      <c r="N60" s="142">
        <v>89</v>
      </c>
      <c r="O60" s="142">
        <v>-98</v>
      </c>
      <c r="P60" s="142">
        <v>89</v>
      </c>
      <c r="Q60" s="142">
        <v>164</v>
      </c>
      <c r="R60" s="142">
        <v>11</v>
      </c>
      <c r="S60" s="142"/>
      <c r="T60" s="142">
        <v>230.95740000000001</v>
      </c>
    </row>
    <row r="61" spans="1:20">
      <c r="A61" s="142">
        <v>4</v>
      </c>
      <c r="B61" s="142" t="s">
        <v>111</v>
      </c>
      <c r="C61" s="142" t="s">
        <v>131</v>
      </c>
      <c r="D61" s="142">
        <v>69</v>
      </c>
      <c r="E61" s="142" t="s">
        <v>2068</v>
      </c>
      <c r="F61" s="143">
        <v>1999</v>
      </c>
      <c r="G61" s="143" t="s">
        <v>1106</v>
      </c>
      <c r="H61" s="144">
        <v>64.599999999999994</v>
      </c>
      <c r="I61" s="142">
        <v>53</v>
      </c>
      <c r="J61" s="142">
        <v>59</v>
      </c>
      <c r="K61" s="142">
        <v>65</v>
      </c>
      <c r="L61" s="142">
        <v>65</v>
      </c>
      <c r="M61" s="142">
        <v>75</v>
      </c>
      <c r="N61" s="142">
        <v>84</v>
      </c>
      <c r="O61" s="142">
        <v>88</v>
      </c>
      <c r="P61" s="142">
        <v>88</v>
      </c>
      <c r="Q61" s="142">
        <v>153</v>
      </c>
      <c r="R61" s="142">
        <v>12</v>
      </c>
      <c r="S61" s="142"/>
      <c r="T61" s="142">
        <v>215.00829999999999</v>
      </c>
    </row>
    <row r="62" spans="1:20">
      <c r="A62" s="142">
        <v>7</v>
      </c>
      <c r="B62" s="142" t="s">
        <v>111</v>
      </c>
      <c r="C62" s="142" t="s">
        <v>378</v>
      </c>
      <c r="D62" s="142">
        <v>69</v>
      </c>
      <c r="E62" s="142" t="s">
        <v>2069</v>
      </c>
      <c r="F62" s="143">
        <v>1997</v>
      </c>
      <c r="G62" s="143" t="s">
        <v>1106</v>
      </c>
      <c r="H62" s="144">
        <v>67.2</v>
      </c>
      <c r="I62" s="142">
        <v>66</v>
      </c>
      <c r="J62" s="142">
        <v>70</v>
      </c>
      <c r="K62" s="142">
        <v>-74</v>
      </c>
      <c r="L62" s="142">
        <v>70</v>
      </c>
      <c r="M62" s="142">
        <v>-81</v>
      </c>
      <c r="N62" s="142">
        <v>81</v>
      </c>
      <c r="O62" s="142">
        <v>-91</v>
      </c>
      <c r="P62" s="142">
        <v>81</v>
      </c>
      <c r="Q62" s="142">
        <v>151</v>
      </c>
      <c r="R62" s="142">
        <v>13</v>
      </c>
      <c r="S62" s="142"/>
      <c r="T62" s="142">
        <v>206.64830000000001</v>
      </c>
    </row>
    <row r="63" spans="1:20">
      <c r="A63" s="142"/>
      <c r="B63" s="142"/>
      <c r="C63" s="142"/>
      <c r="D63" s="142"/>
      <c r="E63" s="142"/>
      <c r="F63" s="143"/>
      <c r="G63" s="143"/>
      <c r="H63" s="144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</row>
    <row r="64" spans="1:20">
      <c r="A64" s="139">
        <v>30</v>
      </c>
      <c r="B64" s="139" t="s">
        <v>259</v>
      </c>
      <c r="C64" s="139" t="s">
        <v>381</v>
      </c>
      <c r="D64" s="139">
        <v>63</v>
      </c>
      <c r="E64" s="139" t="s">
        <v>945</v>
      </c>
      <c r="F64" s="140">
        <v>1989</v>
      </c>
      <c r="G64" s="140" t="s">
        <v>383</v>
      </c>
      <c r="H64" s="141">
        <v>62.7</v>
      </c>
      <c r="I64" s="139">
        <v>80</v>
      </c>
      <c r="J64" s="139">
        <v>82</v>
      </c>
      <c r="K64" s="139">
        <v>85</v>
      </c>
      <c r="L64" s="139">
        <v>85</v>
      </c>
      <c r="M64" s="139">
        <v>98</v>
      </c>
      <c r="N64" s="139">
        <v>102</v>
      </c>
      <c r="O64" s="139">
        <v>105</v>
      </c>
      <c r="P64" s="139">
        <v>105</v>
      </c>
      <c r="Q64" s="139">
        <v>190</v>
      </c>
      <c r="R64" s="139">
        <v>1</v>
      </c>
      <c r="S64" s="139"/>
      <c r="T64" s="139">
        <v>253.30029999999999</v>
      </c>
    </row>
    <row r="65" spans="1:20">
      <c r="A65" s="142">
        <v>20</v>
      </c>
      <c r="B65" s="142" t="s">
        <v>259</v>
      </c>
      <c r="C65" s="142" t="s">
        <v>381</v>
      </c>
      <c r="D65" s="142">
        <v>63</v>
      </c>
      <c r="E65" s="142" t="s">
        <v>2070</v>
      </c>
      <c r="F65" s="143">
        <v>1985</v>
      </c>
      <c r="G65" s="143" t="s">
        <v>2071</v>
      </c>
      <c r="H65" s="144">
        <v>61.9</v>
      </c>
      <c r="I65" s="142">
        <v>-68</v>
      </c>
      <c r="J65" s="142">
        <v>68</v>
      </c>
      <c r="K65" s="142">
        <v>72</v>
      </c>
      <c r="L65" s="142">
        <v>72</v>
      </c>
      <c r="M65" s="142">
        <v>90</v>
      </c>
      <c r="N65" s="142">
        <v>95</v>
      </c>
      <c r="O65" s="142">
        <v>-100</v>
      </c>
      <c r="P65" s="142">
        <v>95</v>
      </c>
      <c r="Q65" s="142">
        <v>167</v>
      </c>
      <c r="R65" s="142">
        <v>2</v>
      </c>
      <c r="S65" s="142"/>
      <c r="T65" s="142">
        <v>224.5744</v>
      </c>
    </row>
    <row r="66" spans="1:20">
      <c r="A66" s="142">
        <v>9</v>
      </c>
      <c r="B66" s="142" t="s">
        <v>259</v>
      </c>
      <c r="C66" s="142" t="s">
        <v>378</v>
      </c>
      <c r="D66" s="142">
        <v>63</v>
      </c>
      <c r="E66" s="142" t="s">
        <v>2072</v>
      </c>
      <c r="F66" s="143">
        <v>1997</v>
      </c>
      <c r="G66" s="143" t="s">
        <v>383</v>
      </c>
      <c r="H66" s="144">
        <v>62.3</v>
      </c>
      <c r="I66" s="142">
        <v>-65</v>
      </c>
      <c r="J66" s="142">
        <v>66</v>
      </c>
      <c r="K66" s="142">
        <v>69</v>
      </c>
      <c r="L66" s="142">
        <v>69</v>
      </c>
      <c r="M66" s="142">
        <v>84</v>
      </c>
      <c r="N66" s="142">
        <v>89</v>
      </c>
      <c r="O66" s="142">
        <v>-91</v>
      </c>
      <c r="P66" s="142">
        <v>89</v>
      </c>
      <c r="Q66" s="142">
        <v>158</v>
      </c>
      <c r="R66" s="142">
        <v>3</v>
      </c>
      <c r="S66" s="142"/>
      <c r="T66" s="142">
        <v>211.5471</v>
      </c>
    </row>
    <row r="67" spans="1:20">
      <c r="A67" s="142">
        <v>29</v>
      </c>
      <c r="B67" s="142" t="s">
        <v>259</v>
      </c>
      <c r="C67" s="142" t="s">
        <v>381</v>
      </c>
      <c r="D67" s="142">
        <v>63</v>
      </c>
      <c r="E67" s="142" t="s">
        <v>2073</v>
      </c>
      <c r="F67" s="143">
        <v>1992</v>
      </c>
      <c r="G67" s="143" t="s">
        <v>1259</v>
      </c>
      <c r="H67" s="144">
        <v>60</v>
      </c>
      <c r="I67" s="142">
        <v>65</v>
      </c>
      <c r="J67" s="142">
        <v>70</v>
      </c>
      <c r="K67" s="142">
        <v>73</v>
      </c>
      <c r="L67" s="142">
        <v>73</v>
      </c>
      <c r="M67" s="142">
        <v>83</v>
      </c>
      <c r="N67" s="142">
        <v>-87</v>
      </c>
      <c r="O67" s="142">
        <v>-90</v>
      </c>
      <c r="P67" s="142">
        <v>83</v>
      </c>
      <c r="Q67" s="142">
        <v>156</v>
      </c>
      <c r="R67" s="142">
        <v>4</v>
      </c>
      <c r="S67" s="142"/>
      <c r="T67" s="142">
        <v>214.3545</v>
      </c>
    </row>
    <row r="68" spans="1:20">
      <c r="A68" s="142">
        <v>11</v>
      </c>
      <c r="B68" s="142" t="s">
        <v>259</v>
      </c>
      <c r="C68" s="142" t="s">
        <v>378</v>
      </c>
      <c r="D68" s="142">
        <v>63</v>
      </c>
      <c r="E68" s="142" t="s">
        <v>1131</v>
      </c>
      <c r="F68" s="143">
        <v>1997</v>
      </c>
      <c r="G68" s="143" t="s">
        <v>473</v>
      </c>
      <c r="H68" s="144">
        <v>62</v>
      </c>
      <c r="I68" s="142">
        <v>61</v>
      </c>
      <c r="J68" s="142">
        <v>64</v>
      </c>
      <c r="K68" s="142">
        <v>67</v>
      </c>
      <c r="L68" s="142">
        <v>67</v>
      </c>
      <c r="M68" s="142">
        <v>85</v>
      </c>
      <c r="N68" s="142">
        <v>-88</v>
      </c>
      <c r="O68" s="142">
        <v>-91</v>
      </c>
      <c r="P68" s="142">
        <v>85</v>
      </c>
      <c r="Q68" s="142">
        <v>152</v>
      </c>
      <c r="R68" s="142">
        <v>5</v>
      </c>
      <c r="S68" s="142"/>
      <c r="T68" s="142">
        <v>204.17910000000001</v>
      </c>
    </row>
    <row r="69" spans="1:20">
      <c r="A69" s="142">
        <v>27</v>
      </c>
      <c r="B69" s="142" t="s">
        <v>259</v>
      </c>
      <c r="C69" s="142" t="s">
        <v>381</v>
      </c>
      <c r="D69" s="142">
        <v>63</v>
      </c>
      <c r="E69" s="142" t="s">
        <v>1132</v>
      </c>
      <c r="F69" s="143">
        <v>1984</v>
      </c>
      <c r="G69" s="143" t="s">
        <v>1133</v>
      </c>
      <c r="H69" s="144">
        <v>61.2</v>
      </c>
      <c r="I69" s="142">
        <v>54</v>
      </c>
      <c r="J69" s="142">
        <v>57</v>
      </c>
      <c r="K69" s="142">
        <v>60</v>
      </c>
      <c r="L69" s="142">
        <v>60</v>
      </c>
      <c r="M69" s="142">
        <v>76</v>
      </c>
      <c r="N69" s="142">
        <v>79</v>
      </c>
      <c r="O69" s="142">
        <v>82</v>
      </c>
      <c r="P69" s="142">
        <v>82</v>
      </c>
      <c r="Q69" s="142">
        <v>142</v>
      </c>
      <c r="R69" s="142">
        <v>6</v>
      </c>
      <c r="S69" s="142"/>
      <c r="T69" s="142">
        <v>192.44649999999999</v>
      </c>
    </row>
    <row r="70" spans="1:20">
      <c r="A70" s="142">
        <v>18</v>
      </c>
      <c r="B70" s="142" t="s">
        <v>259</v>
      </c>
      <c r="C70" s="142" t="s">
        <v>381</v>
      </c>
      <c r="D70" s="142">
        <v>63</v>
      </c>
      <c r="E70" s="142" t="s">
        <v>2074</v>
      </c>
      <c r="F70" s="143">
        <v>1984</v>
      </c>
      <c r="G70" s="143" t="s">
        <v>2031</v>
      </c>
      <c r="H70" s="144">
        <v>61.1</v>
      </c>
      <c r="I70" s="142">
        <v>55</v>
      </c>
      <c r="J70" s="142">
        <v>58</v>
      </c>
      <c r="K70" s="142">
        <v>61</v>
      </c>
      <c r="L70" s="142">
        <v>61</v>
      </c>
      <c r="M70" s="142">
        <v>75</v>
      </c>
      <c r="N70" s="142">
        <v>79</v>
      </c>
      <c r="O70" s="142">
        <v>-83</v>
      </c>
      <c r="P70" s="142">
        <v>79</v>
      </c>
      <c r="Q70" s="142">
        <v>140</v>
      </c>
      <c r="R70" s="142">
        <v>7</v>
      </c>
      <c r="S70" s="142"/>
      <c r="T70" s="142">
        <v>189.94990000000001</v>
      </c>
    </row>
    <row r="71" spans="1:20">
      <c r="A71" s="142">
        <v>19</v>
      </c>
      <c r="B71" s="142" t="s">
        <v>259</v>
      </c>
      <c r="C71" s="142" t="s">
        <v>381</v>
      </c>
      <c r="D71" s="142">
        <v>63</v>
      </c>
      <c r="E71" s="142" t="s">
        <v>2075</v>
      </c>
      <c r="F71" s="143">
        <v>1993</v>
      </c>
      <c r="G71" s="143" t="s">
        <v>1543</v>
      </c>
      <c r="H71" s="144">
        <v>61.1</v>
      </c>
      <c r="I71" s="142">
        <v>57</v>
      </c>
      <c r="J71" s="142">
        <v>61</v>
      </c>
      <c r="K71" s="142">
        <v>66</v>
      </c>
      <c r="L71" s="142">
        <v>66</v>
      </c>
      <c r="M71" s="142">
        <v>73</v>
      </c>
      <c r="N71" s="142">
        <v>-78</v>
      </c>
      <c r="O71" s="142">
        <v>-80</v>
      </c>
      <c r="P71" s="142">
        <v>73</v>
      </c>
      <c r="Q71" s="142">
        <v>139</v>
      </c>
      <c r="R71" s="142">
        <v>8</v>
      </c>
      <c r="S71" s="142"/>
      <c r="T71" s="142">
        <v>188.59309999999999</v>
      </c>
    </row>
    <row r="72" spans="1:20">
      <c r="A72" s="142">
        <v>24</v>
      </c>
      <c r="B72" s="142" t="s">
        <v>259</v>
      </c>
      <c r="C72" s="142" t="s">
        <v>381</v>
      </c>
      <c r="D72" s="142">
        <v>63</v>
      </c>
      <c r="E72" s="142" t="s">
        <v>2076</v>
      </c>
      <c r="F72" s="143">
        <v>1990</v>
      </c>
      <c r="G72" s="143" t="s">
        <v>2077</v>
      </c>
      <c r="H72" s="144">
        <v>61.9</v>
      </c>
      <c r="I72" s="142">
        <v>58</v>
      </c>
      <c r="J72" s="142">
        <v>61</v>
      </c>
      <c r="K72" s="142">
        <v>-64</v>
      </c>
      <c r="L72" s="142">
        <v>61</v>
      </c>
      <c r="M72" s="142">
        <v>75</v>
      </c>
      <c r="N72" s="142">
        <v>-80</v>
      </c>
      <c r="O72" s="142">
        <v>-80</v>
      </c>
      <c r="P72" s="142">
        <v>75</v>
      </c>
      <c r="Q72" s="142">
        <v>136</v>
      </c>
      <c r="R72" s="142">
        <v>9</v>
      </c>
      <c r="S72" s="142"/>
      <c r="T72" s="142">
        <v>182.8869</v>
      </c>
    </row>
    <row r="73" spans="1:20">
      <c r="A73" s="142">
        <v>2</v>
      </c>
      <c r="B73" s="142" t="s">
        <v>259</v>
      </c>
      <c r="C73" s="142" t="s">
        <v>131</v>
      </c>
      <c r="D73" s="142">
        <v>63</v>
      </c>
      <c r="E73" s="142" t="s">
        <v>2078</v>
      </c>
      <c r="F73" s="143">
        <v>1998</v>
      </c>
      <c r="G73" s="143" t="s">
        <v>2037</v>
      </c>
      <c r="H73" s="144">
        <v>60.5</v>
      </c>
      <c r="I73" s="142">
        <v>56</v>
      </c>
      <c r="J73" s="142">
        <v>-58</v>
      </c>
      <c r="K73" s="142">
        <v>-59</v>
      </c>
      <c r="L73" s="142">
        <v>56</v>
      </c>
      <c r="M73" s="142">
        <v>67</v>
      </c>
      <c r="N73" s="142">
        <v>69</v>
      </c>
      <c r="O73" s="142">
        <v>71</v>
      </c>
      <c r="P73" s="142">
        <v>71</v>
      </c>
      <c r="Q73" s="142">
        <v>127</v>
      </c>
      <c r="R73" s="142">
        <v>10</v>
      </c>
      <c r="S73" s="142"/>
      <c r="T73" s="142">
        <v>173.495</v>
      </c>
    </row>
    <row r="74" spans="1:20">
      <c r="A74" s="142">
        <v>7</v>
      </c>
      <c r="B74" s="142" t="s">
        <v>259</v>
      </c>
      <c r="C74" s="142" t="s">
        <v>378</v>
      </c>
      <c r="D74" s="142">
        <v>63</v>
      </c>
      <c r="E74" s="142" t="s">
        <v>2079</v>
      </c>
      <c r="F74" s="143">
        <v>1995</v>
      </c>
      <c r="G74" s="143" t="s">
        <v>401</v>
      </c>
      <c r="H74" s="144">
        <v>60.5</v>
      </c>
      <c r="I74" s="142">
        <v>54</v>
      </c>
      <c r="J74" s="142">
        <v>-57</v>
      </c>
      <c r="K74" s="142">
        <v>-57</v>
      </c>
      <c r="L74" s="142">
        <v>54</v>
      </c>
      <c r="M74" s="142">
        <v>70</v>
      </c>
      <c r="N74" s="142">
        <v>-74</v>
      </c>
      <c r="O74" s="142">
        <v>-74</v>
      </c>
      <c r="P74" s="142">
        <v>70</v>
      </c>
      <c r="Q74" s="142">
        <v>124</v>
      </c>
      <c r="R74" s="142">
        <v>11</v>
      </c>
      <c r="S74" s="142"/>
      <c r="T74" s="142">
        <v>169.39670000000001</v>
      </c>
    </row>
    <row r="75" spans="1:20">
      <c r="A75" s="142">
        <v>12</v>
      </c>
      <c r="B75" s="142" t="s">
        <v>259</v>
      </c>
      <c r="C75" s="142" t="s">
        <v>381</v>
      </c>
      <c r="D75" s="142">
        <v>63</v>
      </c>
      <c r="E75" s="142" t="s">
        <v>1865</v>
      </c>
      <c r="F75" s="143">
        <v>1991</v>
      </c>
      <c r="G75" s="143" t="s">
        <v>2063</v>
      </c>
      <c r="H75" s="144">
        <v>62.8</v>
      </c>
      <c r="I75" s="142">
        <v>-55</v>
      </c>
      <c r="J75" s="142">
        <v>55</v>
      </c>
      <c r="K75" s="142">
        <v>-57</v>
      </c>
      <c r="L75" s="142">
        <v>55</v>
      </c>
      <c r="M75" s="142">
        <v>-64</v>
      </c>
      <c r="N75" s="142">
        <v>64</v>
      </c>
      <c r="O75" s="142">
        <v>68</v>
      </c>
      <c r="P75" s="142">
        <v>68</v>
      </c>
      <c r="Q75" s="142">
        <v>123</v>
      </c>
      <c r="R75" s="142">
        <v>12</v>
      </c>
      <c r="S75" s="142"/>
      <c r="T75" s="142">
        <v>163.8039</v>
      </c>
    </row>
    <row r="76" spans="1:20">
      <c r="A76" s="142">
        <v>6</v>
      </c>
      <c r="B76" s="142" t="s">
        <v>259</v>
      </c>
      <c r="C76" s="142" t="s">
        <v>378</v>
      </c>
      <c r="D76" s="142">
        <v>63</v>
      </c>
      <c r="E76" s="142" t="s">
        <v>2080</v>
      </c>
      <c r="F76" s="143">
        <v>1995</v>
      </c>
      <c r="G76" s="143" t="s">
        <v>1106</v>
      </c>
      <c r="H76" s="144">
        <v>60.6</v>
      </c>
      <c r="I76" s="142">
        <v>43</v>
      </c>
      <c r="J76" s="142">
        <v>48</v>
      </c>
      <c r="K76" s="142">
        <v>50</v>
      </c>
      <c r="L76" s="142">
        <v>50</v>
      </c>
      <c r="M76" s="142">
        <v>57</v>
      </c>
      <c r="N76" s="142">
        <v>62</v>
      </c>
      <c r="O76" s="142">
        <v>66</v>
      </c>
      <c r="P76" s="142">
        <v>66</v>
      </c>
      <c r="Q76" s="142">
        <v>116</v>
      </c>
      <c r="R76" s="142">
        <v>13</v>
      </c>
      <c r="S76" s="142"/>
      <c r="T76" s="142">
        <v>158.28559999999999</v>
      </c>
    </row>
    <row r="77" spans="1:20">
      <c r="A77" s="142">
        <v>1</v>
      </c>
      <c r="B77" s="142" t="s">
        <v>259</v>
      </c>
      <c r="C77" s="142" t="s">
        <v>131</v>
      </c>
      <c r="D77" s="142">
        <v>63</v>
      </c>
      <c r="E77" s="142" t="s">
        <v>2081</v>
      </c>
      <c r="F77" s="143">
        <v>1999</v>
      </c>
      <c r="G77" s="143" t="s">
        <v>2031</v>
      </c>
      <c r="H77" s="144">
        <v>60.7</v>
      </c>
      <c r="I77" s="142">
        <v>46</v>
      </c>
      <c r="J77" s="142">
        <v>49</v>
      </c>
      <c r="K77" s="142">
        <v>-54</v>
      </c>
      <c r="L77" s="142">
        <v>49</v>
      </c>
      <c r="M77" s="142">
        <v>-60</v>
      </c>
      <c r="N77" s="142">
        <v>61</v>
      </c>
      <c r="O77" s="142">
        <v>63</v>
      </c>
      <c r="P77" s="142">
        <v>63</v>
      </c>
      <c r="Q77" s="142">
        <v>112</v>
      </c>
      <c r="R77" s="142">
        <v>14</v>
      </c>
      <c r="S77" s="142"/>
      <c r="T77" s="142">
        <v>152.6524</v>
      </c>
    </row>
    <row r="78" spans="1:20">
      <c r="A78" s="142">
        <v>26</v>
      </c>
      <c r="B78" s="142" t="s">
        <v>259</v>
      </c>
      <c r="C78" s="142" t="s">
        <v>381</v>
      </c>
      <c r="D78" s="142">
        <v>63</v>
      </c>
      <c r="E78" s="142" t="s">
        <v>2082</v>
      </c>
      <c r="F78" s="143">
        <v>1987</v>
      </c>
      <c r="G78" s="143" t="s">
        <v>2077</v>
      </c>
      <c r="H78" s="144">
        <v>61.2</v>
      </c>
      <c r="I78" s="142">
        <v>40</v>
      </c>
      <c r="J78" s="142">
        <v>43</v>
      </c>
      <c r="K78" s="142">
        <v>45</v>
      </c>
      <c r="L78" s="142">
        <v>45</v>
      </c>
      <c r="M78" s="142">
        <v>56</v>
      </c>
      <c r="N78" s="142">
        <v>60</v>
      </c>
      <c r="O78" s="142">
        <v>63</v>
      </c>
      <c r="P78" s="142">
        <v>63</v>
      </c>
      <c r="Q78" s="142">
        <v>108</v>
      </c>
      <c r="R78" s="142">
        <v>15</v>
      </c>
      <c r="S78" s="142"/>
      <c r="T78" s="142">
        <v>146.36779999999999</v>
      </c>
    </row>
    <row r="79" spans="1:20">
      <c r="A79" s="142">
        <v>5</v>
      </c>
      <c r="B79" s="142" t="s">
        <v>259</v>
      </c>
      <c r="C79" s="142" t="s">
        <v>131</v>
      </c>
      <c r="D79" s="142">
        <v>63</v>
      </c>
      <c r="E79" s="142" t="s">
        <v>2083</v>
      </c>
      <c r="F79" s="143">
        <v>1998</v>
      </c>
      <c r="G79" s="143" t="s">
        <v>401</v>
      </c>
      <c r="H79" s="144">
        <v>59.4</v>
      </c>
      <c r="I79" s="142">
        <v>35</v>
      </c>
      <c r="J79" s="142">
        <v>37</v>
      </c>
      <c r="K79" s="142">
        <v>38</v>
      </c>
      <c r="L79" s="142">
        <v>38</v>
      </c>
      <c r="M79" s="142">
        <v>52</v>
      </c>
      <c r="N79" s="142">
        <v>55</v>
      </c>
      <c r="O79" s="142">
        <v>59</v>
      </c>
      <c r="P79" s="142">
        <v>59</v>
      </c>
      <c r="Q79" s="142">
        <v>97</v>
      </c>
      <c r="R79" s="142">
        <v>16</v>
      </c>
      <c r="S79" s="142"/>
      <c r="T79" s="142">
        <v>134.23589999999999</v>
      </c>
    </row>
    <row r="80" spans="1:20">
      <c r="A80" s="142">
        <v>35</v>
      </c>
      <c r="B80" s="142" t="s">
        <v>259</v>
      </c>
      <c r="C80" s="142" t="s">
        <v>111</v>
      </c>
      <c r="D80" s="142">
        <v>63</v>
      </c>
      <c r="E80" s="142" t="s">
        <v>2084</v>
      </c>
      <c r="F80" s="143">
        <v>1970</v>
      </c>
      <c r="G80" s="143" t="s">
        <v>383</v>
      </c>
      <c r="H80" s="144">
        <v>62.5</v>
      </c>
      <c r="I80" s="142">
        <v>30</v>
      </c>
      <c r="J80" s="142">
        <v>31</v>
      </c>
      <c r="K80" s="142">
        <v>34</v>
      </c>
      <c r="L80" s="142">
        <v>34</v>
      </c>
      <c r="M80" s="142">
        <v>-48</v>
      </c>
      <c r="N80" s="142">
        <v>48</v>
      </c>
      <c r="O80" s="142">
        <v>50</v>
      </c>
      <c r="P80" s="142">
        <v>50</v>
      </c>
      <c r="Q80" s="142">
        <v>84</v>
      </c>
      <c r="R80" s="142">
        <v>17</v>
      </c>
      <c r="S80" s="142"/>
      <c r="T80" s="142">
        <v>112.2256</v>
      </c>
    </row>
    <row r="81" spans="1:20">
      <c r="A81" s="142">
        <v>3</v>
      </c>
      <c r="B81" s="142" t="s">
        <v>259</v>
      </c>
      <c r="C81" s="142" t="s">
        <v>131</v>
      </c>
      <c r="D81" s="142">
        <v>69</v>
      </c>
      <c r="E81" s="142" t="s">
        <v>936</v>
      </c>
      <c r="F81" s="143">
        <v>1999</v>
      </c>
      <c r="G81" s="143" t="s">
        <v>1106</v>
      </c>
      <c r="H81" s="144">
        <v>68.3</v>
      </c>
      <c r="I81" s="142">
        <v>-48</v>
      </c>
      <c r="J81" s="142">
        <v>48</v>
      </c>
      <c r="K81" s="142">
        <v>-50</v>
      </c>
      <c r="L81" s="142">
        <v>48</v>
      </c>
      <c r="M81" s="142">
        <v>63</v>
      </c>
      <c r="N81" s="142">
        <v>66</v>
      </c>
      <c r="O81" s="142">
        <v>-68</v>
      </c>
      <c r="P81" s="142">
        <v>66</v>
      </c>
      <c r="Q81" s="142">
        <v>114</v>
      </c>
      <c r="R81" s="142">
        <v>1</v>
      </c>
      <c r="S81" s="142"/>
      <c r="T81" s="142">
        <v>143.93029999999999</v>
      </c>
    </row>
    <row r="82" spans="1:20">
      <c r="A82" s="142"/>
      <c r="B82" s="142"/>
      <c r="C82" s="142"/>
      <c r="D82" s="142"/>
      <c r="E82" s="142"/>
      <c r="F82" s="143"/>
      <c r="G82" s="143"/>
      <c r="H82" s="144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</row>
    <row r="83" spans="1:20">
      <c r="A83" s="139">
        <v>12</v>
      </c>
      <c r="B83" s="139" t="s">
        <v>111</v>
      </c>
      <c r="C83" s="139" t="s">
        <v>378</v>
      </c>
      <c r="D83" s="139">
        <v>77</v>
      </c>
      <c r="E83" s="139" t="s">
        <v>38</v>
      </c>
      <c r="F83" s="140">
        <v>1995</v>
      </c>
      <c r="G83" s="140" t="s">
        <v>2085</v>
      </c>
      <c r="H83" s="141">
        <v>73.5</v>
      </c>
      <c r="I83" s="139">
        <v>100</v>
      </c>
      <c r="J83" s="139">
        <v>103</v>
      </c>
      <c r="K83" s="139">
        <v>107</v>
      </c>
      <c r="L83" s="139">
        <v>107</v>
      </c>
      <c r="M83" s="139">
        <v>130</v>
      </c>
      <c r="N83" s="139">
        <v>137</v>
      </c>
      <c r="O83" s="139">
        <v>-143</v>
      </c>
      <c r="P83" s="139">
        <v>137</v>
      </c>
      <c r="Q83" s="139">
        <v>244</v>
      </c>
      <c r="R83" s="139">
        <v>1</v>
      </c>
      <c r="S83" s="139"/>
      <c r="T83" s="139">
        <v>315.67520000000002</v>
      </c>
    </row>
    <row r="84" spans="1:20">
      <c r="A84" s="142"/>
      <c r="B84" s="142"/>
      <c r="C84" s="142"/>
      <c r="D84" s="142"/>
      <c r="E84" s="142"/>
      <c r="F84" s="143"/>
      <c r="G84" s="143"/>
      <c r="H84" s="144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</row>
    <row r="85" spans="1:20">
      <c r="A85" s="142">
        <v>10</v>
      </c>
      <c r="B85" s="142" t="s">
        <v>111</v>
      </c>
      <c r="C85" s="142" t="s">
        <v>381</v>
      </c>
      <c r="D85" s="142">
        <v>77</v>
      </c>
      <c r="E85" s="142" t="s">
        <v>2086</v>
      </c>
      <c r="F85" s="143">
        <v>1987</v>
      </c>
      <c r="G85" s="143" t="s">
        <v>2067</v>
      </c>
      <c r="H85" s="144">
        <v>72.7</v>
      </c>
      <c r="I85" s="142">
        <v>103</v>
      </c>
      <c r="J85" s="142">
        <v>109</v>
      </c>
      <c r="K85" s="142">
        <v>-115</v>
      </c>
      <c r="L85" s="142">
        <v>109</v>
      </c>
      <c r="M85" s="142">
        <v>122</v>
      </c>
      <c r="N85" s="142">
        <v>-128</v>
      </c>
      <c r="O85" s="142">
        <v>-128</v>
      </c>
      <c r="P85" s="142">
        <v>122</v>
      </c>
      <c r="Q85" s="142">
        <v>231</v>
      </c>
      <c r="R85" s="142">
        <v>3</v>
      </c>
      <c r="S85" s="142"/>
      <c r="T85" s="142">
        <v>300.82510000000002</v>
      </c>
    </row>
    <row r="86" spans="1:20">
      <c r="A86" s="142">
        <v>22</v>
      </c>
      <c r="B86" s="142" t="s">
        <v>111</v>
      </c>
      <c r="C86" s="142" t="s">
        <v>381</v>
      </c>
      <c r="D86" s="142">
        <v>77</v>
      </c>
      <c r="E86" s="142" t="s">
        <v>2087</v>
      </c>
      <c r="F86" s="143">
        <v>1994</v>
      </c>
      <c r="G86" s="143" t="s">
        <v>2088</v>
      </c>
      <c r="H86" s="144">
        <v>77</v>
      </c>
      <c r="I86" s="142">
        <v>-95</v>
      </c>
      <c r="J86" s="142">
        <v>95</v>
      </c>
      <c r="K86" s="142">
        <v>-100</v>
      </c>
      <c r="L86" s="142">
        <v>95</v>
      </c>
      <c r="M86" s="142">
        <v>115</v>
      </c>
      <c r="N86" s="142">
        <v>120</v>
      </c>
      <c r="O86" s="142">
        <v>-125</v>
      </c>
      <c r="P86" s="142">
        <v>120</v>
      </c>
      <c r="Q86" s="142">
        <v>215</v>
      </c>
      <c r="R86" s="142">
        <v>4</v>
      </c>
      <c r="S86" s="142"/>
      <c r="T86" s="142">
        <v>270.75040000000001</v>
      </c>
    </row>
    <row r="87" spans="1:20">
      <c r="A87" s="142">
        <v>6</v>
      </c>
      <c r="B87" s="142" t="s">
        <v>111</v>
      </c>
      <c r="C87" s="142" t="s">
        <v>381</v>
      </c>
      <c r="D87" s="142">
        <v>77</v>
      </c>
      <c r="E87" s="142" t="s">
        <v>2089</v>
      </c>
      <c r="F87" s="143">
        <v>1984</v>
      </c>
      <c r="G87" s="143" t="s">
        <v>750</v>
      </c>
      <c r="H87" s="144">
        <v>76.5</v>
      </c>
      <c r="I87" s="142">
        <v>90</v>
      </c>
      <c r="J87" s="142">
        <v>-95</v>
      </c>
      <c r="K87" s="142">
        <v>-97</v>
      </c>
      <c r="L87" s="142">
        <v>90</v>
      </c>
      <c r="M87" s="142">
        <v>123</v>
      </c>
      <c r="N87" s="142">
        <v>-128</v>
      </c>
      <c r="O87" s="142">
        <v>-128</v>
      </c>
      <c r="P87" s="142">
        <v>123</v>
      </c>
      <c r="Q87" s="142">
        <v>213</v>
      </c>
      <c r="R87" s="142">
        <v>5</v>
      </c>
      <c r="S87" s="142"/>
      <c r="T87" s="142">
        <v>269.22320000000002</v>
      </c>
    </row>
    <row r="88" spans="1:20">
      <c r="A88" s="142">
        <v>3</v>
      </c>
      <c r="B88" s="142" t="s">
        <v>111</v>
      </c>
      <c r="C88" s="142" t="s">
        <v>131</v>
      </c>
      <c r="D88" s="142">
        <v>77</v>
      </c>
      <c r="E88" s="142" t="s">
        <v>1140</v>
      </c>
      <c r="F88" s="143">
        <v>1998</v>
      </c>
      <c r="G88" s="143" t="s">
        <v>383</v>
      </c>
      <c r="H88" s="144">
        <v>71.400000000000006</v>
      </c>
      <c r="I88" s="142">
        <v>90</v>
      </c>
      <c r="J88" s="142">
        <v>94</v>
      </c>
      <c r="K88" s="142">
        <v>-100</v>
      </c>
      <c r="L88" s="142">
        <v>94</v>
      </c>
      <c r="M88" s="142">
        <v>107</v>
      </c>
      <c r="N88" s="142">
        <v>-110</v>
      </c>
      <c r="O88" s="142">
        <v>-111</v>
      </c>
      <c r="P88" s="142">
        <v>107</v>
      </c>
      <c r="Q88" s="142">
        <v>201</v>
      </c>
      <c r="R88" s="142">
        <v>6</v>
      </c>
      <c r="S88" s="142"/>
      <c r="T88" s="142">
        <v>264.65350000000001</v>
      </c>
    </row>
    <row r="89" spans="1:20">
      <c r="A89" s="142">
        <v>2</v>
      </c>
      <c r="B89" s="142" t="s">
        <v>111</v>
      </c>
      <c r="C89" s="142" t="s">
        <v>381</v>
      </c>
      <c r="D89" s="142">
        <v>77</v>
      </c>
      <c r="E89" s="142" t="s">
        <v>2090</v>
      </c>
      <c r="F89" s="143">
        <v>1981</v>
      </c>
      <c r="G89" s="143" t="s">
        <v>750</v>
      </c>
      <c r="H89" s="144">
        <v>73.8</v>
      </c>
      <c r="I89" s="142">
        <v>85</v>
      </c>
      <c r="J89" s="142">
        <v>90</v>
      </c>
      <c r="K89" s="142">
        <v>95</v>
      </c>
      <c r="L89" s="142">
        <v>95</v>
      </c>
      <c r="M89" s="142">
        <v>103</v>
      </c>
      <c r="N89" s="142">
        <v>-108</v>
      </c>
      <c r="O89" s="142">
        <v>-110</v>
      </c>
      <c r="P89" s="142">
        <v>103</v>
      </c>
      <c r="Q89" s="142">
        <v>198</v>
      </c>
      <c r="R89" s="142">
        <v>7</v>
      </c>
      <c r="S89" s="142"/>
      <c r="T89" s="142">
        <v>255.5428</v>
      </c>
    </row>
    <row r="90" spans="1:20">
      <c r="A90" s="142">
        <v>1</v>
      </c>
      <c r="B90" s="142" t="s">
        <v>111</v>
      </c>
      <c r="C90" s="142" t="s">
        <v>381</v>
      </c>
      <c r="D90" s="142">
        <v>77</v>
      </c>
      <c r="E90" s="142" t="s">
        <v>2091</v>
      </c>
      <c r="F90" s="143">
        <v>1992</v>
      </c>
      <c r="G90" s="143" t="s">
        <v>383</v>
      </c>
      <c r="H90" s="144">
        <v>76.2</v>
      </c>
      <c r="I90" s="142">
        <v>80</v>
      </c>
      <c r="J90" s="142">
        <v>-85</v>
      </c>
      <c r="K90" s="142">
        <v>-85</v>
      </c>
      <c r="L90" s="142">
        <v>80</v>
      </c>
      <c r="M90" s="142">
        <v>-97</v>
      </c>
      <c r="N90" s="142">
        <v>97</v>
      </c>
      <c r="O90" s="142">
        <v>100</v>
      </c>
      <c r="P90" s="142">
        <v>100</v>
      </c>
      <c r="Q90" s="142">
        <v>180</v>
      </c>
      <c r="R90" s="142">
        <v>8</v>
      </c>
      <c r="S90" s="142"/>
      <c r="T90" s="142">
        <v>228.02260000000001</v>
      </c>
    </row>
    <row r="91" spans="1:20">
      <c r="A91" s="142">
        <v>4</v>
      </c>
      <c r="B91" s="142" t="s">
        <v>111</v>
      </c>
      <c r="C91" s="142" t="s">
        <v>381</v>
      </c>
      <c r="D91" s="142">
        <v>77</v>
      </c>
      <c r="E91" s="142" t="s">
        <v>2092</v>
      </c>
      <c r="F91" s="143">
        <v>1990</v>
      </c>
      <c r="G91" s="143" t="s">
        <v>750</v>
      </c>
      <c r="H91" s="144">
        <v>76.5</v>
      </c>
      <c r="I91" s="142">
        <v>75</v>
      </c>
      <c r="J91" s="142">
        <v>-80</v>
      </c>
      <c r="K91" s="142">
        <v>80</v>
      </c>
      <c r="L91" s="142">
        <v>80</v>
      </c>
      <c r="M91" s="142">
        <v>-97</v>
      </c>
      <c r="N91" s="142">
        <v>97</v>
      </c>
      <c r="O91" s="142">
        <v>100</v>
      </c>
      <c r="P91" s="142">
        <v>100</v>
      </c>
      <c r="Q91" s="142">
        <v>180</v>
      </c>
      <c r="R91" s="142">
        <v>9</v>
      </c>
      <c r="S91" s="142"/>
      <c r="T91" s="142">
        <v>227.51249999999999</v>
      </c>
    </row>
    <row r="92" spans="1:20">
      <c r="A92" s="142">
        <v>15</v>
      </c>
      <c r="B92" s="142" t="s">
        <v>111</v>
      </c>
      <c r="C92" s="142" t="s">
        <v>378</v>
      </c>
      <c r="D92" s="142">
        <v>77</v>
      </c>
      <c r="E92" s="142" t="s">
        <v>2093</v>
      </c>
      <c r="F92" s="143">
        <v>1997</v>
      </c>
      <c r="G92" s="143" t="s">
        <v>2094</v>
      </c>
      <c r="H92" s="144">
        <v>77</v>
      </c>
      <c r="I92" s="142">
        <v>-80</v>
      </c>
      <c r="J92" s="142">
        <v>80</v>
      </c>
      <c r="K92" s="142">
        <v>81</v>
      </c>
      <c r="L92" s="142">
        <v>81</v>
      </c>
      <c r="M92" s="142">
        <v>93</v>
      </c>
      <c r="N92" s="142">
        <v>94</v>
      </c>
      <c r="O92" s="142">
        <v>95</v>
      </c>
      <c r="P92" s="142">
        <v>95</v>
      </c>
      <c r="Q92" s="142">
        <v>176</v>
      </c>
      <c r="R92" s="142">
        <v>10</v>
      </c>
      <c r="S92" s="142"/>
      <c r="T92" s="142">
        <v>221.63749999999999</v>
      </c>
    </row>
    <row r="93" spans="1:20">
      <c r="A93" s="142">
        <v>8</v>
      </c>
      <c r="B93" s="142" t="s">
        <v>111</v>
      </c>
      <c r="C93" s="142" t="s">
        <v>111</v>
      </c>
      <c r="D93" s="142">
        <v>77</v>
      </c>
      <c r="E93" s="142" t="s">
        <v>2095</v>
      </c>
      <c r="F93" s="143">
        <v>1954</v>
      </c>
      <c r="G93" s="143" t="s">
        <v>285</v>
      </c>
      <c r="H93" s="144">
        <v>71.5</v>
      </c>
      <c r="I93" s="142">
        <v>52</v>
      </c>
      <c r="J93" s="142">
        <v>56</v>
      </c>
      <c r="K93" s="142">
        <v>60</v>
      </c>
      <c r="L93" s="142">
        <v>60</v>
      </c>
      <c r="M93" s="142">
        <v>70</v>
      </c>
      <c r="N93" s="142">
        <v>76</v>
      </c>
      <c r="O93" s="142">
        <v>-80</v>
      </c>
      <c r="P93" s="142">
        <v>76</v>
      </c>
      <c r="Q93" s="142">
        <v>136</v>
      </c>
      <c r="R93" s="142">
        <v>11</v>
      </c>
      <c r="S93" s="142"/>
      <c r="T93" s="142">
        <v>178.91480000000001</v>
      </c>
    </row>
    <row r="94" spans="1:20">
      <c r="A94" s="142">
        <v>20</v>
      </c>
      <c r="B94" s="142" t="s">
        <v>111</v>
      </c>
      <c r="C94" s="142" t="s">
        <v>131</v>
      </c>
      <c r="D94" s="142">
        <v>77</v>
      </c>
      <c r="E94" s="142" t="s">
        <v>2096</v>
      </c>
      <c r="F94" s="143">
        <v>2001</v>
      </c>
      <c r="G94" s="143" t="s">
        <v>383</v>
      </c>
      <c r="H94" s="144">
        <v>74.599999999999994</v>
      </c>
      <c r="I94" s="142">
        <v>50</v>
      </c>
      <c r="J94" s="142">
        <v>55</v>
      </c>
      <c r="K94" s="142">
        <v>-58</v>
      </c>
      <c r="L94" s="142">
        <v>55</v>
      </c>
      <c r="M94" s="142">
        <v>64</v>
      </c>
      <c r="N94" s="142">
        <v>68</v>
      </c>
      <c r="O94" s="142">
        <v>-71</v>
      </c>
      <c r="P94" s="142">
        <v>68</v>
      </c>
      <c r="Q94" s="142">
        <v>123</v>
      </c>
      <c r="R94" s="142">
        <v>12</v>
      </c>
      <c r="S94" s="142"/>
      <c r="T94" s="142">
        <v>157.74029999999999</v>
      </c>
    </row>
    <row r="95" spans="1:20">
      <c r="A95" s="142"/>
      <c r="B95" s="142"/>
      <c r="C95" s="142"/>
      <c r="D95" s="142"/>
      <c r="E95" s="142"/>
      <c r="F95" s="143"/>
      <c r="G95" s="143"/>
      <c r="H95" s="144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</row>
    <row r="96" spans="1:20">
      <c r="A96" s="139">
        <v>18</v>
      </c>
      <c r="B96" s="139" t="s">
        <v>259</v>
      </c>
      <c r="C96" s="139" t="s">
        <v>378</v>
      </c>
      <c r="D96" s="139">
        <v>69</v>
      </c>
      <c r="E96" s="139" t="s">
        <v>2097</v>
      </c>
      <c r="F96" s="140">
        <v>1995</v>
      </c>
      <c r="G96" s="140" t="s">
        <v>473</v>
      </c>
      <c r="H96" s="141">
        <v>68.900000000000006</v>
      </c>
      <c r="I96" s="139">
        <v>85</v>
      </c>
      <c r="J96" s="139">
        <v>88</v>
      </c>
      <c r="K96" s="139">
        <v>91</v>
      </c>
      <c r="L96" s="139">
        <v>91</v>
      </c>
      <c r="M96" s="139">
        <v>100</v>
      </c>
      <c r="N96" s="139">
        <v>104</v>
      </c>
      <c r="O96" s="139">
        <v>107</v>
      </c>
      <c r="P96" s="139">
        <v>107</v>
      </c>
      <c r="Q96" s="139">
        <v>198</v>
      </c>
      <c r="R96" s="139">
        <v>1</v>
      </c>
      <c r="S96" s="139"/>
      <c r="T96" s="139">
        <v>248.67699999999999</v>
      </c>
    </row>
    <row r="97" spans="1:20">
      <c r="A97" s="142">
        <v>20</v>
      </c>
      <c r="B97" s="142" t="s">
        <v>259</v>
      </c>
      <c r="C97" s="142" t="s">
        <v>381</v>
      </c>
      <c r="D97" s="142">
        <v>69</v>
      </c>
      <c r="E97" s="142" t="s">
        <v>2098</v>
      </c>
      <c r="F97" s="143">
        <v>1989</v>
      </c>
      <c r="G97" s="143" t="s">
        <v>2099</v>
      </c>
      <c r="H97" s="144">
        <v>69</v>
      </c>
      <c r="I97" s="142">
        <v>76</v>
      </c>
      <c r="J97" s="142">
        <v>79</v>
      </c>
      <c r="K97" s="142">
        <v>82</v>
      </c>
      <c r="L97" s="142">
        <v>82</v>
      </c>
      <c r="M97" s="142">
        <v>86</v>
      </c>
      <c r="N97" s="142">
        <v>-92</v>
      </c>
      <c r="O97" s="142">
        <v>93</v>
      </c>
      <c r="P97" s="142">
        <v>93</v>
      </c>
      <c r="Q97" s="142">
        <v>175</v>
      </c>
      <c r="R97" s="142">
        <v>2</v>
      </c>
      <c r="S97" s="142"/>
      <c r="T97" s="142">
        <v>219.60059999999999</v>
      </c>
    </row>
    <row r="98" spans="1:20">
      <c r="A98" s="142">
        <v>16</v>
      </c>
      <c r="B98" s="142" t="s">
        <v>259</v>
      </c>
      <c r="C98" s="142" t="s">
        <v>131</v>
      </c>
      <c r="D98" s="142">
        <v>69</v>
      </c>
      <c r="E98" s="142" t="s">
        <v>1235</v>
      </c>
      <c r="F98" s="143">
        <v>1998</v>
      </c>
      <c r="G98" s="143" t="s">
        <v>473</v>
      </c>
      <c r="H98" s="144">
        <v>68.2</v>
      </c>
      <c r="I98" s="142">
        <v>74</v>
      </c>
      <c r="J98" s="142">
        <v>77</v>
      </c>
      <c r="K98" s="142">
        <v>-79</v>
      </c>
      <c r="L98" s="142">
        <v>77</v>
      </c>
      <c r="M98" s="142">
        <v>86</v>
      </c>
      <c r="N98" s="142">
        <v>-89</v>
      </c>
      <c r="O98" s="142">
        <v>89</v>
      </c>
      <c r="P98" s="142">
        <v>89</v>
      </c>
      <c r="Q98" s="142">
        <v>166</v>
      </c>
      <c r="R98" s="142">
        <v>3</v>
      </c>
      <c r="S98" s="142"/>
      <c r="T98" s="142">
        <v>209.768</v>
      </c>
    </row>
    <row r="99" spans="1:20">
      <c r="A99" s="142">
        <v>15</v>
      </c>
      <c r="B99" s="142" t="s">
        <v>259</v>
      </c>
      <c r="C99" s="142" t="s">
        <v>381</v>
      </c>
      <c r="D99" s="142">
        <v>69</v>
      </c>
      <c r="E99" s="142" t="s">
        <v>2100</v>
      </c>
      <c r="F99" s="143">
        <v>1990</v>
      </c>
      <c r="G99" s="143" t="s">
        <v>2049</v>
      </c>
      <c r="H99" s="144">
        <v>68.900000000000006</v>
      </c>
      <c r="I99" s="142">
        <v>67</v>
      </c>
      <c r="J99" s="142">
        <v>70</v>
      </c>
      <c r="K99" s="142">
        <v>-75</v>
      </c>
      <c r="L99" s="142">
        <v>70</v>
      </c>
      <c r="M99" s="142">
        <v>84</v>
      </c>
      <c r="N99" s="142">
        <v>-92</v>
      </c>
      <c r="O99" s="142">
        <v>92</v>
      </c>
      <c r="P99" s="142">
        <v>92</v>
      </c>
      <c r="Q99" s="142">
        <v>162</v>
      </c>
      <c r="R99" s="142">
        <v>4</v>
      </c>
      <c r="S99" s="142"/>
      <c r="T99" s="142">
        <v>203.46299999999999</v>
      </c>
    </row>
    <row r="100" spans="1:20">
      <c r="A100" s="142">
        <v>13</v>
      </c>
      <c r="B100" s="142" t="s">
        <v>259</v>
      </c>
      <c r="C100" s="142" t="s">
        <v>381</v>
      </c>
      <c r="D100" s="142">
        <v>69</v>
      </c>
      <c r="E100" s="142" t="s">
        <v>2101</v>
      </c>
      <c r="F100" s="143">
        <v>1989</v>
      </c>
      <c r="G100" s="143" t="s">
        <v>750</v>
      </c>
      <c r="H100" s="144">
        <v>68.400000000000006</v>
      </c>
      <c r="I100" s="142">
        <v>58</v>
      </c>
      <c r="J100" s="142">
        <v>63</v>
      </c>
      <c r="K100" s="142">
        <v>68</v>
      </c>
      <c r="L100" s="142">
        <v>68</v>
      </c>
      <c r="M100" s="142">
        <v>80</v>
      </c>
      <c r="N100" s="142">
        <v>-85</v>
      </c>
      <c r="O100" s="142">
        <v>85</v>
      </c>
      <c r="P100" s="142">
        <v>85</v>
      </c>
      <c r="Q100" s="142">
        <v>153</v>
      </c>
      <c r="R100" s="142">
        <v>5</v>
      </c>
      <c r="S100" s="142"/>
      <c r="T100" s="142">
        <v>192.99940000000001</v>
      </c>
    </row>
    <row r="101" spans="1:20">
      <c r="A101" s="142">
        <v>14</v>
      </c>
      <c r="B101" s="142" t="s">
        <v>259</v>
      </c>
      <c r="C101" s="142" t="s">
        <v>381</v>
      </c>
      <c r="D101" s="142">
        <v>69</v>
      </c>
      <c r="E101" s="142" t="s">
        <v>2102</v>
      </c>
      <c r="F101" s="143">
        <v>1991</v>
      </c>
      <c r="G101" s="143" t="s">
        <v>2037</v>
      </c>
      <c r="H101" s="144">
        <v>65.3</v>
      </c>
      <c r="I101" s="142">
        <v>-58</v>
      </c>
      <c r="J101" s="142">
        <v>58</v>
      </c>
      <c r="K101" s="142">
        <v>-60</v>
      </c>
      <c r="L101" s="142">
        <v>58</v>
      </c>
      <c r="M101" s="142">
        <v>67</v>
      </c>
      <c r="N101" s="142">
        <v>69</v>
      </c>
      <c r="O101" s="142">
        <v>-71</v>
      </c>
      <c r="P101" s="142">
        <v>69</v>
      </c>
      <c r="Q101" s="142">
        <v>127</v>
      </c>
      <c r="R101" s="142">
        <v>6</v>
      </c>
      <c r="S101" s="142"/>
      <c r="T101" s="142">
        <v>164.87389999999999</v>
      </c>
    </row>
    <row r="102" spans="1:20">
      <c r="A102" s="142">
        <v>10</v>
      </c>
      <c r="B102" s="142" t="s">
        <v>259</v>
      </c>
      <c r="C102" s="142" t="s">
        <v>131</v>
      </c>
      <c r="D102" s="142">
        <v>69</v>
      </c>
      <c r="E102" s="142" t="s">
        <v>933</v>
      </c>
      <c r="F102" s="143">
        <v>1998</v>
      </c>
      <c r="G102" s="143" t="s">
        <v>1106</v>
      </c>
      <c r="H102" s="144">
        <v>67.599999999999994</v>
      </c>
      <c r="I102" s="142">
        <v>49</v>
      </c>
      <c r="J102" s="142">
        <v>52</v>
      </c>
      <c r="K102" s="142">
        <v>54</v>
      </c>
      <c r="L102" s="142">
        <v>54</v>
      </c>
      <c r="M102" s="142">
        <v>73</v>
      </c>
      <c r="N102" s="142">
        <v>-76</v>
      </c>
      <c r="O102" s="142">
        <v>-76</v>
      </c>
      <c r="P102" s="142">
        <v>73</v>
      </c>
      <c r="Q102" s="142">
        <v>127</v>
      </c>
      <c r="R102" s="142">
        <v>7</v>
      </c>
      <c r="S102" s="142"/>
      <c r="T102" s="142">
        <v>161.34889999999999</v>
      </c>
    </row>
    <row r="103" spans="1:20">
      <c r="A103" s="142">
        <v>11</v>
      </c>
      <c r="B103" s="142" t="s">
        <v>259</v>
      </c>
      <c r="C103" s="142" t="s">
        <v>381</v>
      </c>
      <c r="D103" s="142">
        <v>69</v>
      </c>
      <c r="E103" s="142" t="s">
        <v>2103</v>
      </c>
      <c r="F103" s="143">
        <v>1988</v>
      </c>
      <c r="G103" s="143" t="s">
        <v>750</v>
      </c>
      <c r="H103" s="144">
        <v>68.900000000000006</v>
      </c>
      <c r="I103" s="142">
        <v>53</v>
      </c>
      <c r="J103" s="142">
        <v>56</v>
      </c>
      <c r="K103" s="142">
        <v>58</v>
      </c>
      <c r="L103" s="142">
        <v>58</v>
      </c>
      <c r="M103" s="142">
        <v>-67</v>
      </c>
      <c r="N103" s="142">
        <v>67</v>
      </c>
      <c r="O103" s="142">
        <v>-70</v>
      </c>
      <c r="P103" s="142">
        <v>67</v>
      </c>
      <c r="Q103" s="142">
        <v>125</v>
      </c>
      <c r="R103" s="142">
        <v>8</v>
      </c>
      <c r="S103" s="142"/>
      <c r="T103" s="142">
        <v>156.9931</v>
      </c>
    </row>
    <row r="104" spans="1:20">
      <c r="A104" s="142">
        <v>12</v>
      </c>
      <c r="B104" s="142" t="s">
        <v>259</v>
      </c>
      <c r="C104" s="142" t="s">
        <v>131</v>
      </c>
      <c r="D104" s="142">
        <v>69</v>
      </c>
      <c r="E104" s="142" t="s">
        <v>1168</v>
      </c>
      <c r="F104" s="143">
        <v>1999</v>
      </c>
      <c r="G104" s="143" t="s">
        <v>401</v>
      </c>
      <c r="H104" s="144">
        <v>69</v>
      </c>
      <c r="I104" s="142">
        <v>50</v>
      </c>
      <c r="J104" s="142">
        <v>-53</v>
      </c>
      <c r="K104" s="142">
        <v>53</v>
      </c>
      <c r="L104" s="142">
        <v>53</v>
      </c>
      <c r="M104" s="142">
        <v>-65</v>
      </c>
      <c r="N104" s="142">
        <v>67</v>
      </c>
      <c r="O104" s="142">
        <v>-70</v>
      </c>
      <c r="P104" s="142">
        <v>67</v>
      </c>
      <c r="Q104" s="142">
        <v>120</v>
      </c>
      <c r="R104" s="142">
        <v>9</v>
      </c>
      <c r="S104" s="142"/>
      <c r="T104" s="142">
        <v>150.58320000000001</v>
      </c>
    </row>
    <row r="105" spans="1:20">
      <c r="A105" s="142">
        <v>2</v>
      </c>
      <c r="B105" s="142" t="s">
        <v>259</v>
      </c>
      <c r="C105" s="142" t="s">
        <v>131</v>
      </c>
      <c r="D105" s="142">
        <v>69</v>
      </c>
      <c r="E105" s="142" t="s">
        <v>2104</v>
      </c>
      <c r="F105" s="143">
        <v>2000</v>
      </c>
      <c r="G105" s="143" t="s">
        <v>401</v>
      </c>
      <c r="H105" s="144">
        <v>66.7</v>
      </c>
      <c r="I105" s="142">
        <v>40</v>
      </c>
      <c r="J105" s="142">
        <v>-45</v>
      </c>
      <c r="K105" s="142">
        <v>49</v>
      </c>
      <c r="L105" s="142">
        <v>49</v>
      </c>
      <c r="M105" s="142">
        <v>65</v>
      </c>
      <c r="N105" s="142">
        <v>70</v>
      </c>
      <c r="O105" s="142">
        <v>-75</v>
      </c>
      <c r="P105" s="142">
        <v>70</v>
      </c>
      <c r="Q105" s="142">
        <v>119</v>
      </c>
      <c r="R105" s="142">
        <v>10</v>
      </c>
      <c r="S105" s="142"/>
      <c r="T105" s="142">
        <v>152.43870000000001</v>
      </c>
    </row>
    <row r="106" spans="1:20">
      <c r="A106" s="142">
        <v>5</v>
      </c>
      <c r="B106" s="142" t="s">
        <v>259</v>
      </c>
      <c r="C106" s="142" t="s">
        <v>131</v>
      </c>
      <c r="D106" s="142">
        <v>69</v>
      </c>
      <c r="E106" s="142" t="s">
        <v>2105</v>
      </c>
      <c r="F106" s="143">
        <v>1999</v>
      </c>
      <c r="G106" s="143" t="s">
        <v>401</v>
      </c>
      <c r="H106" s="144">
        <v>68.900000000000006</v>
      </c>
      <c r="I106" s="142">
        <v>47</v>
      </c>
      <c r="J106" s="142">
        <v>50</v>
      </c>
      <c r="K106" s="142">
        <v>-53</v>
      </c>
      <c r="L106" s="142">
        <v>50</v>
      </c>
      <c r="M106" s="142">
        <v>62</v>
      </c>
      <c r="N106" s="142">
        <v>-67</v>
      </c>
      <c r="O106" s="142">
        <v>-70</v>
      </c>
      <c r="P106" s="142">
        <v>62</v>
      </c>
      <c r="Q106" s="142">
        <v>112</v>
      </c>
      <c r="R106" s="142">
        <v>11</v>
      </c>
      <c r="S106" s="142"/>
      <c r="T106" s="142">
        <v>140.66579999999999</v>
      </c>
    </row>
    <row r="107" spans="1:20">
      <c r="A107" s="142">
        <v>3</v>
      </c>
      <c r="B107" s="142" t="s">
        <v>259</v>
      </c>
      <c r="C107" s="142" t="s">
        <v>111</v>
      </c>
      <c r="D107" s="142">
        <v>69</v>
      </c>
      <c r="E107" s="142" t="s">
        <v>2106</v>
      </c>
      <c r="F107" s="143">
        <v>1978</v>
      </c>
      <c r="G107" s="143" t="s">
        <v>750</v>
      </c>
      <c r="H107" s="144">
        <v>66.5</v>
      </c>
      <c r="I107" s="142">
        <v>48</v>
      </c>
      <c r="J107" s="142">
        <v>-51</v>
      </c>
      <c r="K107" s="142">
        <v>-51</v>
      </c>
      <c r="L107" s="142">
        <v>48</v>
      </c>
      <c r="M107" s="142">
        <v>58</v>
      </c>
      <c r="N107" s="142">
        <v>61</v>
      </c>
      <c r="O107" s="142">
        <v>-64</v>
      </c>
      <c r="P107" s="142">
        <v>61</v>
      </c>
      <c r="Q107" s="142">
        <v>109</v>
      </c>
      <c r="R107" s="142">
        <v>12</v>
      </c>
      <c r="S107" s="142"/>
      <c r="T107" s="142">
        <v>139.88999999999999</v>
      </c>
    </row>
    <row r="108" spans="1:20">
      <c r="A108" s="142">
        <v>1</v>
      </c>
      <c r="B108" s="142" t="s">
        <v>259</v>
      </c>
      <c r="C108" s="142" t="s">
        <v>131</v>
      </c>
      <c r="D108" s="142">
        <v>69</v>
      </c>
      <c r="E108" s="142" t="s">
        <v>2107</v>
      </c>
      <c r="F108" s="143">
        <v>1999</v>
      </c>
      <c r="G108" s="143" t="s">
        <v>401</v>
      </c>
      <c r="H108" s="144">
        <v>66.099999999999994</v>
      </c>
      <c r="I108" s="142">
        <v>35</v>
      </c>
      <c r="J108" s="142">
        <v>-38</v>
      </c>
      <c r="K108" s="142">
        <v>-39</v>
      </c>
      <c r="L108" s="142">
        <v>35</v>
      </c>
      <c r="M108" s="142">
        <v>50</v>
      </c>
      <c r="N108" s="142">
        <v>54</v>
      </c>
      <c r="O108" s="142">
        <v>-57</v>
      </c>
      <c r="P108" s="142">
        <v>54</v>
      </c>
      <c r="Q108" s="142">
        <v>89</v>
      </c>
      <c r="R108" s="142">
        <v>13</v>
      </c>
      <c r="S108" s="142"/>
      <c r="T108" s="142">
        <v>114.65430000000001</v>
      </c>
    </row>
    <row r="109" spans="1:20">
      <c r="A109" s="142"/>
      <c r="B109" s="142"/>
      <c r="C109" s="142"/>
      <c r="D109" s="142"/>
      <c r="E109" s="142"/>
      <c r="F109" s="143"/>
      <c r="G109" s="143"/>
      <c r="H109" s="144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</row>
    <row r="110" spans="1:20">
      <c r="A110" s="139">
        <v>28</v>
      </c>
      <c r="B110" s="139" t="s">
        <v>111</v>
      </c>
      <c r="C110" s="139" t="s">
        <v>378</v>
      </c>
      <c r="D110" s="139">
        <v>85</v>
      </c>
      <c r="E110" s="139" t="s">
        <v>2040</v>
      </c>
      <c r="F110" s="140">
        <v>1996</v>
      </c>
      <c r="G110" s="140" t="s">
        <v>401</v>
      </c>
      <c r="H110" s="141">
        <v>82.8</v>
      </c>
      <c r="I110" s="139">
        <v>120</v>
      </c>
      <c r="J110" s="139">
        <v>124</v>
      </c>
      <c r="K110" s="139">
        <v>127</v>
      </c>
      <c r="L110" s="139">
        <v>127</v>
      </c>
      <c r="M110" s="139">
        <v>154</v>
      </c>
      <c r="N110" s="139">
        <v>158</v>
      </c>
      <c r="O110" s="139">
        <v>-161</v>
      </c>
      <c r="P110" s="139">
        <v>158</v>
      </c>
      <c r="Q110" s="139">
        <v>285</v>
      </c>
      <c r="R110" s="139">
        <v>1</v>
      </c>
      <c r="S110" s="139"/>
      <c r="T110" s="139">
        <v>345.12430000000001</v>
      </c>
    </row>
    <row r="111" spans="1:20">
      <c r="A111" s="142">
        <v>26</v>
      </c>
      <c r="B111" s="142" t="s">
        <v>111</v>
      </c>
      <c r="C111" s="142" t="s">
        <v>381</v>
      </c>
      <c r="D111" s="142">
        <v>85</v>
      </c>
      <c r="E111" s="142" t="s">
        <v>195</v>
      </c>
      <c r="F111" s="143">
        <v>1993</v>
      </c>
      <c r="G111" s="143" t="s">
        <v>2037</v>
      </c>
      <c r="H111" s="144">
        <v>84.9</v>
      </c>
      <c r="I111" s="142">
        <v>110</v>
      </c>
      <c r="J111" s="142">
        <v>113</v>
      </c>
      <c r="K111" s="142">
        <v>116</v>
      </c>
      <c r="L111" s="142">
        <v>116</v>
      </c>
      <c r="M111" s="142">
        <v>144</v>
      </c>
      <c r="N111" s="142">
        <v>-147</v>
      </c>
      <c r="O111" s="142">
        <v>150</v>
      </c>
      <c r="P111" s="142">
        <v>150</v>
      </c>
      <c r="Q111" s="142">
        <v>266</v>
      </c>
      <c r="R111" s="142">
        <v>2</v>
      </c>
      <c r="S111" s="142"/>
      <c r="T111" s="142">
        <v>318.065</v>
      </c>
    </row>
    <row r="112" spans="1:20">
      <c r="A112" s="142">
        <v>23</v>
      </c>
      <c r="B112" s="142" t="s">
        <v>111</v>
      </c>
      <c r="C112" s="142" t="s">
        <v>381</v>
      </c>
      <c r="D112" s="142">
        <v>85</v>
      </c>
      <c r="E112" s="142" t="s">
        <v>7</v>
      </c>
      <c r="F112" s="143">
        <v>1994</v>
      </c>
      <c r="G112" s="143" t="s">
        <v>401</v>
      </c>
      <c r="H112" s="144">
        <v>85</v>
      </c>
      <c r="I112" s="142">
        <v>111</v>
      </c>
      <c r="J112" s="142">
        <v>-116</v>
      </c>
      <c r="K112" s="142">
        <v>-116</v>
      </c>
      <c r="L112" s="142">
        <v>111</v>
      </c>
      <c r="M112" s="142">
        <v>155</v>
      </c>
      <c r="N112" s="142">
        <v>-161</v>
      </c>
      <c r="O112" s="142">
        <v>-161</v>
      </c>
      <c r="P112" s="142">
        <v>155</v>
      </c>
      <c r="Q112" s="142">
        <v>266</v>
      </c>
      <c r="R112" s="142">
        <v>3</v>
      </c>
      <c r="S112" s="142"/>
      <c r="T112" s="142">
        <v>317.8793</v>
      </c>
    </row>
    <row r="113" spans="1:20">
      <c r="A113" s="142">
        <v>22</v>
      </c>
      <c r="B113" s="142" t="s">
        <v>111</v>
      </c>
      <c r="C113" s="142" t="s">
        <v>381</v>
      </c>
      <c r="D113" s="142">
        <v>85</v>
      </c>
      <c r="E113" s="142" t="s">
        <v>2108</v>
      </c>
      <c r="F113" s="143">
        <v>1987</v>
      </c>
      <c r="G113" s="143" t="s">
        <v>750</v>
      </c>
      <c r="H113" s="144">
        <v>83.6</v>
      </c>
      <c r="I113" s="142">
        <v>103</v>
      </c>
      <c r="J113" s="142">
        <v>108</v>
      </c>
      <c r="K113" s="142">
        <v>113</v>
      </c>
      <c r="L113" s="142">
        <v>113</v>
      </c>
      <c r="M113" s="142">
        <v>136</v>
      </c>
      <c r="N113" s="142">
        <v>141</v>
      </c>
      <c r="O113" s="142">
        <v>-144</v>
      </c>
      <c r="P113" s="142">
        <v>141</v>
      </c>
      <c r="Q113" s="142">
        <v>254</v>
      </c>
      <c r="R113" s="142">
        <v>4</v>
      </c>
      <c r="S113" s="142"/>
      <c r="T113" s="142">
        <v>306.07799999999997</v>
      </c>
    </row>
    <row r="114" spans="1:20">
      <c r="A114" s="142">
        <v>20</v>
      </c>
      <c r="B114" s="142" t="s">
        <v>111</v>
      </c>
      <c r="C114" s="142" t="s">
        <v>381</v>
      </c>
      <c r="D114" s="142">
        <v>85</v>
      </c>
      <c r="E114" s="142" t="s">
        <v>2109</v>
      </c>
      <c r="F114" s="143">
        <v>1989</v>
      </c>
      <c r="G114" s="143" t="s">
        <v>2063</v>
      </c>
      <c r="H114" s="144">
        <v>82.1</v>
      </c>
      <c r="I114" s="142">
        <v>95</v>
      </c>
      <c r="J114" s="142">
        <v>110</v>
      </c>
      <c r="K114" s="142">
        <v>-115</v>
      </c>
      <c r="L114" s="142">
        <v>110</v>
      </c>
      <c r="M114" s="142">
        <v>121</v>
      </c>
      <c r="N114" s="142">
        <v>135</v>
      </c>
      <c r="O114" s="142">
        <v>-140</v>
      </c>
      <c r="P114" s="142">
        <v>135</v>
      </c>
      <c r="Q114" s="142">
        <v>245</v>
      </c>
      <c r="R114" s="142">
        <v>5</v>
      </c>
      <c r="S114" s="142"/>
      <c r="T114" s="142">
        <v>297.99059999999997</v>
      </c>
    </row>
    <row r="115" spans="1:20">
      <c r="A115" s="142">
        <v>24</v>
      </c>
      <c r="B115" s="142" t="s">
        <v>111</v>
      </c>
      <c r="C115" s="142" t="s">
        <v>381</v>
      </c>
      <c r="D115" s="142">
        <v>85</v>
      </c>
      <c r="E115" s="142" t="s">
        <v>2110</v>
      </c>
      <c r="F115" s="143">
        <v>1990</v>
      </c>
      <c r="G115" s="143" t="s">
        <v>383</v>
      </c>
      <c r="H115" s="144">
        <v>82.1</v>
      </c>
      <c r="I115" s="142">
        <v>-107</v>
      </c>
      <c r="J115" s="142">
        <v>107</v>
      </c>
      <c r="K115" s="142">
        <v>-114</v>
      </c>
      <c r="L115" s="142">
        <v>107</v>
      </c>
      <c r="M115" s="142">
        <v>137</v>
      </c>
      <c r="N115" s="142">
        <v>-142</v>
      </c>
      <c r="O115" s="142">
        <v>-143</v>
      </c>
      <c r="P115" s="142">
        <v>137</v>
      </c>
      <c r="Q115" s="142">
        <v>244</v>
      </c>
      <c r="R115" s="142">
        <v>6</v>
      </c>
      <c r="S115" s="142"/>
      <c r="T115" s="142">
        <v>296.77429999999998</v>
      </c>
    </row>
    <row r="116" spans="1:20">
      <c r="A116" s="142">
        <v>16</v>
      </c>
      <c r="B116" s="142" t="s">
        <v>111</v>
      </c>
      <c r="C116" s="142" t="s">
        <v>381</v>
      </c>
      <c r="D116" s="142">
        <v>85</v>
      </c>
      <c r="E116" s="142" t="s">
        <v>2111</v>
      </c>
      <c r="F116" s="143">
        <v>1986</v>
      </c>
      <c r="G116" s="143" t="s">
        <v>2031</v>
      </c>
      <c r="H116" s="144">
        <v>83.9</v>
      </c>
      <c r="I116" s="142">
        <v>95</v>
      </c>
      <c r="J116" s="142">
        <v>-100</v>
      </c>
      <c r="K116" s="142">
        <v>100</v>
      </c>
      <c r="L116" s="142">
        <v>100</v>
      </c>
      <c r="M116" s="142">
        <v>123</v>
      </c>
      <c r="N116" s="142">
        <v>127</v>
      </c>
      <c r="O116" s="142">
        <v>134</v>
      </c>
      <c r="P116" s="142">
        <v>134</v>
      </c>
      <c r="Q116" s="142">
        <v>234</v>
      </c>
      <c r="R116" s="142">
        <v>7</v>
      </c>
      <c r="S116" s="142"/>
      <c r="T116" s="142">
        <v>281.46660000000003</v>
      </c>
    </row>
    <row r="117" spans="1:20">
      <c r="A117" s="142">
        <v>15</v>
      </c>
      <c r="B117" s="142" t="s">
        <v>111</v>
      </c>
      <c r="C117" s="142" t="s">
        <v>381</v>
      </c>
      <c r="D117" s="142">
        <v>85</v>
      </c>
      <c r="E117" s="142" t="s">
        <v>2112</v>
      </c>
      <c r="F117" s="143">
        <v>1982</v>
      </c>
      <c r="G117" s="143" t="s">
        <v>2113</v>
      </c>
      <c r="H117" s="144">
        <v>82.1</v>
      </c>
      <c r="I117" s="142">
        <v>90</v>
      </c>
      <c r="J117" s="142">
        <v>94</v>
      </c>
      <c r="K117" s="142">
        <v>98</v>
      </c>
      <c r="L117" s="142">
        <v>98</v>
      </c>
      <c r="M117" s="142">
        <v>121</v>
      </c>
      <c r="N117" s="142">
        <v>130</v>
      </c>
      <c r="O117" s="142">
        <v>-135</v>
      </c>
      <c r="P117" s="142">
        <v>130</v>
      </c>
      <c r="Q117" s="142">
        <v>228</v>
      </c>
      <c r="R117" s="142">
        <v>8</v>
      </c>
      <c r="S117" s="142"/>
      <c r="T117" s="142">
        <v>277.31369999999998</v>
      </c>
    </row>
    <row r="118" spans="1:20">
      <c r="A118" s="142">
        <v>14</v>
      </c>
      <c r="B118" s="142" t="s">
        <v>111</v>
      </c>
      <c r="C118" s="142" t="s">
        <v>381</v>
      </c>
      <c r="D118" s="142">
        <v>85</v>
      </c>
      <c r="E118" s="142" t="s">
        <v>2114</v>
      </c>
      <c r="F118" s="143">
        <v>1993</v>
      </c>
      <c r="G118" s="143" t="s">
        <v>285</v>
      </c>
      <c r="H118" s="144">
        <v>83.3</v>
      </c>
      <c r="I118" s="142">
        <v>94</v>
      </c>
      <c r="J118" s="142">
        <v>96</v>
      </c>
      <c r="K118" s="142">
        <v>98</v>
      </c>
      <c r="L118" s="142">
        <v>98</v>
      </c>
      <c r="M118" s="142">
        <v>111</v>
      </c>
      <c r="N118" s="142">
        <v>115</v>
      </c>
      <c r="O118" s="142">
        <v>118</v>
      </c>
      <c r="P118" s="142">
        <v>118</v>
      </c>
      <c r="Q118" s="142">
        <v>216</v>
      </c>
      <c r="R118" s="142">
        <v>9</v>
      </c>
      <c r="S118" s="142"/>
      <c r="T118" s="142">
        <v>260.76310000000001</v>
      </c>
    </row>
    <row r="119" spans="1:20">
      <c r="A119" s="142">
        <v>17</v>
      </c>
      <c r="B119" s="142" t="s">
        <v>111</v>
      </c>
      <c r="C119" s="142" t="s">
        <v>131</v>
      </c>
      <c r="D119" s="142">
        <v>85</v>
      </c>
      <c r="E119" s="142" t="s">
        <v>2115</v>
      </c>
      <c r="F119" s="143">
        <v>2000</v>
      </c>
      <c r="G119" s="143" t="s">
        <v>2037</v>
      </c>
      <c r="H119" s="144">
        <v>77.8</v>
      </c>
      <c r="I119" s="142">
        <v>90</v>
      </c>
      <c r="J119" s="142">
        <v>93</v>
      </c>
      <c r="K119" s="142">
        <v>96</v>
      </c>
      <c r="L119" s="142">
        <v>96</v>
      </c>
      <c r="M119" s="142">
        <v>109</v>
      </c>
      <c r="N119" s="142">
        <v>113</v>
      </c>
      <c r="O119" s="142">
        <v>-116</v>
      </c>
      <c r="P119" s="142">
        <v>113</v>
      </c>
      <c r="Q119" s="142">
        <v>209</v>
      </c>
      <c r="R119" s="142">
        <v>10</v>
      </c>
      <c r="S119" s="142"/>
      <c r="T119" s="142">
        <v>261.67419999999998</v>
      </c>
    </row>
    <row r="120" spans="1:20">
      <c r="A120" s="142">
        <v>13</v>
      </c>
      <c r="B120" s="142" t="s">
        <v>111</v>
      </c>
      <c r="C120" s="142" t="s">
        <v>131</v>
      </c>
      <c r="D120" s="142">
        <v>85</v>
      </c>
      <c r="E120" s="142" t="s">
        <v>2116</v>
      </c>
      <c r="F120" s="143">
        <v>1998</v>
      </c>
      <c r="G120" s="143" t="s">
        <v>285</v>
      </c>
      <c r="H120" s="144">
        <v>82.1</v>
      </c>
      <c r="I120" s="142">
        <v>81</v>
      </c>
      <c r="J120" s="142">
        <v>88</v>
      </c>
      <c r="K120" s="142">
        <v>93</v>
      </c>
      <c r="L120" s="142">
        <v>93</v>
      </c>
      <c r="M120" s="142">
        <v>109</v>
      </c>
      <c r="N120" s="142">
        <v>114</v>
      </c>
      <c r="O120" s="142">
        <v>116</v>
      </c>
      <c r="P120" s="142">
        <v>116</v>
      </c>
      <c r="Q120" s="142">
        <v>209</v>
      </c>
      <c r="R120" s="142">
        <v>11</v>
      </c>
      <c r="S120" s="142"/>
      <c r="T120" s="142">
        <v>254.20429999999999</v>
      </c>
    </row>
    <row r="121" spans="1:20">
      <c r="A121" s="142">
        <v>18</v>
      </c>
      <c r="B121" s="142" t="s">
        <v>111</v>
      </c>
      <c r="C121" s="142" t="s">
        <v>381</v>
      </c>
      <c r="D121" s="142">
        <v>85</v>
      </c>
      <c r="E121" s="142" t="s">
        <v>2117</v>
      </c>
      <c r="F121" s="143">
        <v>1982</v>
      </c>
      <c r="G121" s="143" t="s">
        <v>383</v>
      </c>
      <c r="H121" s="144">
        <v>82.2</v>
      </c>
      <c r="I121" s="142">
        <v>93</v>
      </c>
      <c r="J121" s="142">
        <v>-100</v>
      </c>
      <c r="K121" s="142">
        <v>-100</v>
      </c>
      <c r="L121" s="142">
        <v>93</v>
      </c>
      <c r="M121" s="142">
        <v>110</v>
      </c>
      <c r="N121" s="142">
        <v>115</v>
      </c>
      <c r="O121" s="142">
        <v>-121</v>
      </c>
      <c r="P121" s="142">
        <v>115</v>
      </c>
      <c r="Q121" s="142">
        <v>208</v>
      </c>
      <c r="R121" s="142">
        <v>12</v>
      </c>
      <c r="S121" s="142"/>
      <c r="T121" s="142">
        <v>252.82810000000001</v>
      </c>
    </row>
    <row r="122" spans="1:20">
      <c r="A122" s="142">
        <v>12</v>
      </c>
      <c r="B122" s="142" t="s">
        <v>111</v>
      </c>
      <c r="C122" s="142" t="s">
        <v>381</v>
      </c>
      <c r="D122" s="142">
        <v>85</v>
      </c>
      <c r="E122" s="142" t="s">
        <v>2118</v>
      </c>
      <c r="F122" s="143">
        <v>1986</v>
      </c>
      <c r="G122" s="143" t="s">
        <v>383</v>
      </c>
      <c r="H122" s="144">
        <v>78.3</v>
      </c>
      <c r="I122" s="142">
        <v>86</v>
      </c>
      <c r="J122" s="142">
        <v>89</v>
      </c>
      <c r="K122" s="142">
        <v>92</v>
      </c>
      <c r="L122" s="142">
        <v>92</v>
      </c>
      <c r="M122" s="142">
        <v>100</v>
      </c>
      <c r="N122" s="142">
        <v>105</v>
      </c>
      <c r="O122" s="142">
        <v>-109</v>
      </c>
      <c r="P122" s="142">
        <v>105</v>
      </c>
      <c r="Q122" s="142">
        <v>197</v>
      </c>
      <c r="R122" s="142">
        <v>13</v>
      </c>
      <c r="S122" s="142"/>
      <c r="T122" s="142">
        <v>245.7749</v>
      </c>
    </row>
    <row r="123" spans="1:20">
      <c r="A123" s="142">
        <v>5</v>
      </c>
      <c r="B123" s="142" t="s">
        <v>111</v>
      </c>
      <c r="C123" s="142" t="s">
        <v>378</v>
      </c>
      <c r="D123" s="142">
        <v>85</v>
      </c>
      <c r="E123" s="142" t="s">
        <v>1685</v>
      </c>
      <c r="F123" s="143">
        <v>1997</v>
      </c>
      <c r="G123" s="143" t="s">
        <v>473</v>
      </c>
      <c r="H123" s="144">
        <v>84.6</v>
      </c>
      <c r="I123" s="142">
        <v>78</v>
      </c>
      <c r="J123" s="142">
        <v>81</v>
      </c>
      <c r="K123" s="142">
        <v>84</v>
      </c>
      <c r="L123" s="142">
        <v>84</v>
      </c>
      <c r="M123" s="142">
        <v>102</v>
      </c>
      <c r="N123" s="142">
        <v>105</v>
      </c>
      <c r="O123" s="142">
        <v>108</v>
      </c>
      <c r="P123" s="142">
        <v>108</v>
      </c>
      <c r="Q123" s="142">
        <v>192</v>
      </c>
      <c r="R123" s="142">
        <v>14</v>
      </c>
      <c r="S123" s="142"/>
      <c r="T123" s="142">
        <v>229.98580000000001</v>
      </c>
    </row>
    <row r="124" spans="1:20">
      <c r="A124" s="142">
        <v>11</v>
      </c>
      <c r="B124" s="142" t="s">
        <v>111</v>
      </c>
      <c r="C124" s="142" t="s">
        <v>381</v>
      </c>
      <c r="D124" s="142">
        <v>85</v>
      </c>
      <c r="E124" s="142" t="s">
        <v>2119</v>
      </c>
      <c r="F124" s="143">
        <v>1990</v>
      </c>
      <c r="G124" s="143" t="s">
        <v>1543</v>
      </c>
      <c r="H124" s="144">
        <v>82.3</v>
      </c>
      <c r="I124" s="142">
        <v>77</v>
      </c>
      <c r="J124" s="142">
        <v>81</v>
      </c>
      <c r="K124" s="142">
        <v>-85</v>
      </c>
      <c r="L124" s="142">
        <v>81</v>
      </c>
      <c r="M124" s="142">
        <v>-104</v>
      </c>
      <c r="N124" s="142">
        <v>-105</v>
      </c>
      <c r="O124" s="142">
        <v>105</v>
      </c>
      <c r="P124" s="142">
        <v>105</v>
      </c>
      <c r="Q124" s="142">
        <v>186</v>
      </c>
      <c r="R124" s="142">
        <v>15</v>
      </c>
      <c r="S124" s="142"/>
      <c r="T124" s="142">
        <v>225.94409999999999</v>
      </c>
    </row>
    <row r="125" spans="1:20">
      <c r="A125" s="142">
        <v>2</v>
      </c>
      <c r="B125" s="142" t="s">
        <v>111</v>
      </c>
      <c r="C125" s="142" t="s">
        <v>378</v>
      </c>
      <c r="D125" s="142">
        <v>85</v>
      </c>
      <c r="E125" s="142" t="s">
        <v>1799</v>
      </c>
      <c r="F125" s="143">
        <v>1997</v>
      </c>
      <c r="G125" s="143" t="s">
        <v>2063</v>
      </c>
      <c r="H125" s="144">
        <v>84.6</v>
      </c>
      <c r="I125" s="142">
        <v>70</v>
      </c>
      <c r="J125" s="142">
        <v>-73</v>
      </c>
      <c r="K125" s="142">
        <v>75</v>
      </c>
      <c r="L125" s="142">
        <v>75</v>
      </c>
      <c r="M125" s="142">
        <v>97</v>
      </c>
      <c r="N125" s="142">
        <v>-100</v>
      </c>
      <c r="O125" s="142">
        <v>105</v>
      </c>
      <c r="P125" s="142">
        <v>105</v>
      </c>
      <c r="Q125" s="142">
        <v>180</v>
      </c>
      <c r="R125" s="142">
        <v>16</v>
      </c>
      <c r="S125" s="142"/>
      <c r="T125" s="142">
        <v>215.61160000000001</v>
      </c>
    </row>
    <row r="126" spans="1:20">
      <c r="A126" s="142">
        <v>1</v>
      </c>
      <c r="B126" s="142" t="s">
        <v>111</v>
      </c>
      <c r="C126" s="142" t="s">
        <v>111</v>
      </c>
      <c r="D126" s="142">
        <v>85</v>
      </c>
      <c r="E126" s="142" t="s">
        <v>2120</v>
      </c>
      <c r="F126" s="143">
        <v>1969</v>
      </c>
      <c r="G126" s="143" t="s">
        <v>2121</v>
      </c>
      <c r="H126" s="144">
        <v>83.5</v>
      </c>
      <c r="I126" s="142">
        <v>43</v>
      </c>
      <c r="J126" s="142">
        <v>47</v>
      </c>
      <c r="K126" s="142">
        <v>52</v>
      </c>
      <c r="L126" s="142">
        <v>52</v>
      </c>
      <c r="M126" s="142">
        <v>68</v>
      </c>
      <c r="N126" s="142">
        <v>-71</v>
      </c>
      <c r="O126" s="142">
        <v>71</v>
      </c>
      <c r="P126" s="142">
        <v>71</v>
      </c>
      <c r="Q126" s="142">
        <v>123</v>
      </c>
      <c r="R126" s="142">
        <v>17</v>
      </c>
      <c r="S126" s="142"/>
      <c r="T126" s="142">
        <v>148.309</v>
      </c>
    </row>
    <row r="127" spans="1:20">
      <c r="A127" s="142"/>
      <c r="B127" s="142"/>
      <c r="C127" s="142"/>
      <c r="D127" s="142"/>
      <c r="E127" s="142"/>
      <c r="F127" s="143"/>
      <c r="G127" s="143"/>
      <c r="H127" s="144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</row>
    <row r="128" spans="1:20">
      <c r="A128" s="139">
        <v>30</v>
      </c>
      <c r="B128" s="139" t="s">
        <v>259</v>
      </c>
      <c r="C128" s="139" t="s">
        <v>381</v>
      </c>
      <c r="D128" s="139">
        <v>75</v>
      </c>
      <c r="E128" s="139" t="s">
        <v>1764</v>
      </c>
      <c r="F128" s="140">
        <v>1992</v>
      </c>
      <c r="G128" s="140" t="s">
        <v>285</v>
      </c>
      <c r="H128" s="141">
        <v>71.5</v>
      </c>
      <c r="I128" s="139">
        <v>70</v>
      </c>
      <c r="J128" s="139">
        <v>74</v>
      </c>
      <c r="K128" s="139">
        <v>77</v>
      </c>
      <c r="L128" s="139">
        <v>77</v>
      </c>
      <c r="M128" s="139">
        <v>90</v>
      </c>
      <c r="N128" s="139">
        <v>95</v>
      </c>
      <c r="O128" s="139">
        <v>-100</v>
      </c>
      <c r="P128" s="139">
        <v>95</v>
      </c>
      <c r="Q128" s="139">
        <v>172</v>
      </c>
      <c r="R128" s="139">
        <v>1</v>
      </c>
      <c r="S128" s="139"/>
      <c r="T128" s="139">
        <v>211.4187</v>
      </c>
    </row>
    <row r="129" spans="1:20">
      <c r="A129" s="142">
        <v>8</v>
      </c>
      <c r="B129" s="142" t="s">
        <v>259</v>
      </c>
      <c r="C129" s="142" t="s">
        <v>381</v>
      </c>
      <c r="D129" s="142">
        <v>75</v>
      </c>
      <c r="E129" s="142" t="s">
        <v>2122</v>
      </c>
      <c r="F129" s="143">
        <v>1986</v>
      </c>
      <c r="G129" s="143" t="s">
        <v>750</v>
      </c>
      <c r="H129" s="144">
        <v>73.099999999999994</v>
      </c>
      <c r="I129" s="142">
        <v>64</v>
      </c>
      <c r="J129" s="142">
        <v>70</v>
      </c>
      <c r="K129" s="142">
        <v>-75</v>
      </c>
      <c r="L129" s="142">
        <v>70</v>
      </c>
      <c r="M129" s="142">
        <v>82</v>
      </c>
      <c r="N129" s="142">
        <v>85</v>
      </c>
      <c r="O129" s="142">
        <v>90</v>
      </c>
      <c r="P129" s="142">
        <v>90</v>
      </c>
      <c r="Q129" s="142">
        <v>160</v>
      </c>
      <c r="R129" s="142">
        <v>2</v>
      </c>
      <c r="S129" s="142"/>
      <c r="T129" s="142">
        <v>194.2527</v>
      </c>
    </row>
    <row r="130" spans="1:20">
      <c r="A130" s="142">
        <v>10</v>
      </c>
      <c r="B130" s="142" t="s">
        <v>259</v>
      </c>
      <c r="C130" s="142" t="s">
        <v>131</v>
      </c>
      <c r="D130" s="142">
        <v>75</v>
      </c>
      <c r="E130" s="142" t="s">
        <v>386</v>
      </c>
      <c r="F130" s="143">
        <v>1999</v>
      </c>
      <c r="G130" s="143" t="s">
        <v>401</v>
      </c>
      <c r="H130" s="144">
        <v>75</v>
      </c>
      <c r="I130" s="142">
        <v>60</v>
      </c>
      <c r="J130" s="142">
        <v>63</v>
      </c>
      <c r="K130" s="142">
        <v>-66</v>
      </c>
      <c r="L130" s="142">
        <v>63</v>
      </c>
      <c r="M130" s="142">
        <v>83</v>
      </c>
      <c r="N130" s="142">
        <v>87</v>
      </c>
      <c r="O130" s="142">
        <v>90</v>
      </c>
      <c r="P130" s="142">
        <v>90</v>
      </c>
      <c r="Q130" s="142">
        <v>153</v>
      </c>
      <c r="R130" s="142">
        <v>3</v>
      </c>
      <c r="S130" s="142"/>
      <c r="T130" s="142">
        <v>183.1986</v>
      </c>
    </row>
    <row r="131" spans="1:20">
      <c r="A131" s="142">
        <v>22</v>
      </c>
      <c r="B131" s="142" t="s">
        <v>259</v>
      </c>
      <c r="C131" s="142" t="s">
        <v>381</v>
      </c>
      <c r="D131" s="142">
        <v>75</v>
      </c>
      <c r="E131" s="142" t="s">
        <v>2123</v>
      </c>
      <c r="F131" s="143">
        <v>1989</v>
      </c>
      <c r="G131" s="143" t="s">
        <v>285</v>
      </c>
      <c r="H131" s="144">
        <v>71.599999999999994</v>
      </c>
      <c r="I131" s="142">
        <v>64</v>
      </c>
      <c r="J131" s="142">
        <v>67</v>
      </c>
      <c r="K131" s="142">
        <v>-70</v>
      </c>
      <c r="L131" s="142">
        <v>67</v>
      </c>
      <c r="M131" s="142">
        <v>80</v>
      </c>
      <c r="N131" s="142">
        <v>-83</v>
      </c>
      <c r="O131" s="142">
        <v>85</v>
      </c>
      <c r="P131" s="142">
        <v>85</v>
      </c>
      <c r="Q131" s="142">
        <v>152</v>
      </c>
      <c r="R131" s="142">
        <v>4</v>
      </c>
      <c r="S131" s="142"/>
      <c r="T131" s="142">
        <v>186.68729999999999</v>
      </c>
    </row>
    <row r="132" spans="1:20">
      <c r="A132" s="142">
        <v>25</v>
      </c>
      <c r="B132" s="142" t="s">
        <v>259</v>
      </c>
      <c r="C132" s="142" t="s">
        <v>381</v>
      </c>
      <c r="D132" s="142">
        <v>75</v>
      </c>
      <c r="E132" s="142" t="s">
        <v>2124</v>
      </c>
      <c r="F132" s="143">
        <v>1988</v>
      </c>
      <c r="G132" s="143" t="s">
        <v>383</v>
      </c>
      <c r="H132" s="144">
        <v>75</v>
      </c>
      <c r="I132" s="142">
        <v>-62</v>
      </c>
      <c r="J132" s="142">
        <v>64</v>
      </c>
      <c r="K132" s="142">
        <v>-67</v>
      </c>
      <c r="L132" s="142">
        <v>64</v>
      </c>
      <c r="M132" s="142">
        <v>-80</v>
      </c>
      <c r="N132" s="142">
        <v>80</v>
      </c>
      <c r="O132" s="142">
        <v>-85</v>
      </c>
      <c r="P132" s="142">
        <v>80</v>
      </c>
      <c r="Q132" s="142">
        <v>144</v>
      </c>
      <c r="R132" s="142">
        <v>5</v>
      </c>
      <c r="S132" s="142"/>
      <c r="T132" s="142">
        <v>172.4222</v>
      </c>
    </row>
    <row r="133" spans="1:20">
      <c r="A133" s="142">
        <v>7</v>
      </c>
      <c r="B133" s="142" t="s">
        <v>259</v>
      </c>
      <c r="C133" s="142" t="s">
        <v>381</v>
      </c>
      <c r="D133" s="142">
        <v>75</v>
      </c>
      <c r="E133" s="142" t="s">
        <v>1815</v>
      </c>
      <c r="F133" s="143">
        <v>1993</v>
      </c>
      <c r="G133" s="143" t="s">
        <v>2063</v>
      </c>
      <c r="H133" s="144">
        <v>74</v>
      </c>
      <c r="I133" s="142">
        <v>55</v>
      </c>
      <c r="J133" s="142">
        <v>57</v>
      </c>
      <c r="K133" s="142">
        <v>-58</v>
      </c>
      <c r="L133" s="142">
        <v>57</v>
      </c>
      <c r="M133" s="142">
        <v>-71</v>
      </c>
      <c r="N133" s="142">
        <v>-71</v>
      </c>
      <c r="O133" s="142">
        <v>71</v>
      </c>
      <c r="P133" s="142">
        <v>71</v>
      </c>
      <c r="Q133" s="142">
        <v>128</v>
      </c>
      <c r="R133" s="142">
        <v>6</v>
      </c>
      <c r="S133" s="142"/>
      <c r="T133" s="142">
        <v>154.369</v>
      </c>
    </row>
    <row r="134" spans="1:20">
      <c r="A134" s="142">
        <v>4</v>
      </c>
      <c r="B134" s="142" t="s">
        <v>259</v>
      </c>
      <c r="C134" s="142" t="s">
        <v>381</v>
      </c>
      <c r="D134" s="142">
        <v>75</v>
      </c>
      <c r="E134" s="142" t="s">
        <v>387</v>
      </c>
      <c r="F134" s="143">
        <v>1991</v>
      </c>
      <c r="G134" s="143" t="s">
        <v>401</v>
      </c>
      <c r="H134" s="144">
        <v>74.7</v>
      </c>
      <c r="I134" s="142">
        <v>54</v>
      </c>
      <c r="J134" s="142">
        <v>-58</v>
      </c>
      <c r="K134" s="142">
        <v>-58</v>
      </c>
      <c r="L134" s="142">
        <v>54</v>
      </c>
      <c r="M134" s="142">
        <v>68</v>
      </c>
      <c r="N134" s="142">
        <v>-71</v>
      </c>
      <c r="O134" s="142">
        <v>-74</v>
      </c>
      <c r="P134" s="142">
        <v>68</v>
      </c>
      <c r="Q134" s="142">
        <v>122</v>
      </c>
      <c r="R134" s="142">
        <v>7</v>
      </c>
      <c r="S134" s="142"/>
      <c r="T134" s="142">
        <v>146.3914</v>
      </c>
    </row>
    <row r="135" spans="1:20">
      <c r="A135" s="142">
        <v>3</v>
      </c>
      <c r="B135" s="142" t="s">
        <v>259</v>
      </c>
      <c r="C135" s="142" t="s">
        <v>111</v>
      </c>
      <c r="D135" s="142">
        <v>75</v>
      </c>
      <c r="E135" s="142" t="s">
        <v>2125</v>
      </c>
      <c r="F135" s="143">
        <v>1975</v>
      </c>
      <c r="G135" s="143" t="s">
        <v>2088</v>
      </c>
      <c r="H135" s="144">
        <v>73.8</v>
      </c>
      <c r="I135" s="142">
        <v>47</v>
      </c>
      <c r="J135" s="142">
        <v>50</v>
      </c>
      <c r="K135" s="142">
        <v>-53</v>
      </c>
      <c r="L135" s="142">
        <v>50</v>
      </c>
      <c r="M135" s="142">
        <v>65</v>
      </c>
      <c r="N135" s="142">
        <v>-70</v>
      </c>
      <c r="O135" s="142">
        <v>-70</v>
      </c>
      <c r="P135" s="142">
        <v>65</v>
      </c>
      <c r="Q135" s="142">
        <v>115</v>
      </c>
      <c r="R135" s="142">
        <v>8</v>
      </c>
      <c r="S135" s="142"/>
      <c r="T135" s="142">
        <v>138.89429999999999</v>
      </c>
    </row>
    <row r="136" spans="1:20">
      <c r="A136" s="142">
        <v>35</v>
      </c>
      <c r="B136" s="142" t="s">
        <v>259</v>
      </c>
      <c r="C136" s="142" t="s">
        <v>378</v>
      </c>
      <c r="D136" s="142" t="s">
        <v>6</v>
      </c>
      <c r="E136" s="142" t="s">
        <v>2126</v>
      </c>
      <c r="F136" s="143">
        <v>1996</v>
      </c>
      <c r="G136" s="143" t="s">
        <v>401</v>
      </c>
      <c r="H136" s="144">
        <v>113.7</v>
      </c>
      <c r="I136" s="142">
        <v>-85</v>
      </c>
      <c r="J136" s="142">
        <v>87</v>
      </c>
      <c r="K136" s="142">
        <v>91</v>
      </c>
      <c r="L136" s="142">
        <v>91</v>
      </c>
      <c r="M136" s="142">
        <v>120</v>
      </c>
      <c r="N136" s="142">
        <v>-125</v>
      </c>
      <c r="O136" s="142">
        <v>-127</v>
      </c>
      <c r="P136" s="142">
        <v>120</v>
      </c>
      <c r="Q136" s="142">
        <v>211</v>
      </c>
      <c r="R136" s="142">
        <v>1</v>
      </c>
      <c r="S136" s="142"/>
      <c r="T136" s="142">
        <v>216.80119999999999</v>
      </c>
    </row>
    <row r="137" spans="1:20">
      <c r="A137" s="142">
        <v>40</v>
      </c>
      <c r="B137" s="142" t="s">
        <v>259</v>
      </c>
      <c r="C137" s="142" t="s">
        <v>381</v>
      </c>
      <c r="D137" s="142" t="s">
        <v>6</v>
      </c>
      <c r="E137" s="142" t="s">
        <v>2127</v>
      </c>
      <c r="F137" s="143">
        <v>1988</v>
      </c>
      <c r="G137" s="143" t="s">
        <v>2128</v>
      </c>
      <c r="H137" s="144">
        <v>98</v>
      </c>
      <c r="I137" s="142">
        <v>-79</v>
      </c>
      <c r="J137" s="142">
        <v>80</v>
      </c>
      <c r="K137" s="142">
        <v>82</v>
      </c>
      <c r="L137" s="142">
        <v>82</v>
      </c>
      <c r="M137" s="142">
        <v>105</v>
      </c>
      <c r="N137" s="142">
        <v>108</v>
      </c>
      <c r="O137" s="142">
        <v>-111</v>
      </c>
      <c r="P137" s="142">
        <v>108</v>
      </c>
      <c r="Q137" s="142">
        <v>190</v>
      </c>
      <c r="R137" s="142">
        <v>2</v>
      </c>
      <c r="S137" s="142"/>
      <c r="T137" s="142">
        <v>203.01990000000001</v>
      </c>
    </row>
    <row r="138" spans="1:20">
      <c r="A138" s="142">
        <v>31</v>
      </c>
      <c r="B138" s="142" t="s">
        <v>259</v>
      </c>
      <c r="C138" s="142" t="s">
        <v>131</v>
      </c>
      <c r="D138" s="142" t="s">
        <v>6</v>
      </c>
      <c r="E138" s="142" t="s">
        <v>1108</v>
      </c>
      <c r="F138" s="143">
        <v>1998</v>
      </c>
      <c r="G138" s="143" t="s">
        <v>401</v>
      </c>
      <c r="H138" s="144">
        <v>115.6</v>
      </c>
      <c r="I138" s="142">
        <v>-76</v>
      </c>
      <c r="J138" s="142">
        <v>-77</v>
      </c>
      <c r="K138" s="142">
        <v>80</v>
      </c>
      <c r="L138" s="142">
        <v>80</v>
      </c>
      <c r="M138" s="142">
        <v>101</v>
      </c>
      <c r="N138" s="142">
        <v>106</v>
      </c>
      <c r="O138" s="142">
        <v>110</v>
      </c>
      <c r="P138" s="142">
        <v>110</v>
      </c>
      <c r="Q138" s="142">
        <v>190</v>
      </c>
      <c r="R138" s="142">
        <v>3</v>
      </c>
      <c r="S138" s="142"/>
      <c r="T138" s="142">
        <v>194.5806</v>
      </c>
    </row>
    <row r="139" spans="1:20">
      <c r="A139" s="142">
        <v>39</v>
      </c>
      <c r="B139" s="142" t="s">
        <v>259</v>
      </c>
      <c r="C139" s="142" t="s">
        <v>381</v>
      </c>
      <c r="D139" s="142" t="s">
        <v>6</v>
      </c>
      <c r="E139" s="142" t="s">
        <v>2129</v>
      </c>
      <c r="F139" s="143">
        <v>1989</v>
      </c>
      <c r="G139" s="143" t="s">
        <v>473</v>
      </c>
      <c r="H139" s="144">
        <v>82.3</v>
      </c>
      <c r="I139" s="142">
        <v>77</v>
      </c>
      <c r="J139" s="142">
        <v>80</v>
      </c>
      <c r="K139" s="142">
        <v>82</v>
      </c>
      <c r="L139" s="142">
        <v>82</v>
      </c>
      <c r="M139" s="142">
        <v>92</v>
      </c>
      <c r="N139" s="142">
        <v>95</v>
      </c>
      <c r="O139" s="142">
        <v>-98</v>
      </c>
      <c r="P139" s="142">
        <v>95</v>
      </c>
      <c r="Q139" s="142">
        <v>177</v>
      </c>
      <c r="R139" s="142">
        <v>4</v>
      </c>
      <c r="S139" s="142"/>
      <c r="T139" s="142">
        <v>202.4367</v>
      </c>
    </row>
    <row r="140" spans="1:20">
      <c r="A140" s="142">
        <v>36</v>
      </c>
      <c r="B140" s="142" t="s">
        <v>259</v>
      </c>
      <c r="C140" s="142" t="s">
        <v>381</v>
      </c>
      <c r="D140" s="142" t="s">
        <v>6</v>
      </c>
      <c r="E140" s="142" t="s">
        <v>2130</v>
      </c>
      <c r="F140" s="143">
        <v>1980</v>
      </c>
      <c r="G140" s="143" t="s">
        <v>383</v>
      </c>
      <c r="H140" s="144">
        <v>77.2</v>
      </c>
      <c r="I140" s="142">
        <v>75</v>
      </c>
      <c r="J140" s="142">
        <v>79</v>
      </c>
      <c r="K140" s="142">
        <v>-82</v>
      </c>
      <c r="L140" s="142">
        <v>79</v>
      </c>
      <c r="M140" s="142">
        <v>87</v>
      </c>
      <c r="N140" s="142">
        <v>90</v>
      </c>
      <c r="O140" s="142">
        <v>93</v>
      </c>
      <c r="P140" s="142">
        <v>93</v>
      </c>
      <c r="Q140" s="142">
        <v>172</v>
      </c>
      <c r="R140" s="142">
        <v>5</v>
      </c>
      <c r="S140" s="142"/>
      <c r="T140" s="142">
        <v>202.88380000000001</v>
      </c>
    </row>
    <row r="141" spans="1:20">
      <c r="A141" s="142">
        <v>6</v>
      </c>
      <c r="B141" s="142" t="s">
        <v>259</v>
      </c>
      <c r="C141" s="142" t="s">
        <v>381</v>
      </c>
      <c r="D141" s="142" t="s">
        <v>6</v>
      </c>
      <c r="E141" s="142" t="s">
        <v>2131</v>
      </c>
      <c r="F141" s="143">
        <v>1992</v>
      </c>
      <c r="G141" s="143" t="s">
        <v>750</v>
      </c>
      <c r="H141" s="144">
        <v>85.8</v>
      </c>
      <c r="I141" s="142">
        <v>65</v>
      </c>
      <c r="J141" s="142">
        <v>-70</v>
      </c>
      <c r="K141" s="142">
        <v>70</v>
      </c>
      <c r="L141" s="142">
        <v>70</v>
      </c>
      <c r="M141" s="142">
        <v>-85</v>
      </c>
      <c r="N141" s="142">
        <v>-88</v>
      </c>
      <c r="O141" s="142">
        <v>88</v>
      </c>
      <c r="P141" s="142">
        <v>88</v>
      </c>
      <c r="Q141" s="142">
        <v>158</v>
      </c>
      <c r="R141" s="142">
        <v>6</v>
      </c>
      <c r="S141" s="142"/>
      <c r="T141" s="142">
        <v>177.41560000000001</v>
      </c>
    </row>
    <row r="142" spans="1:20">
      <c r="A142" s="142">
        <v>2</v>
      </c>
      <c r="B142" s="142" t="s">
        <v>259</v>
      </c>
      <c r="C142" s="142" t="s">
        <v>111</v>
      </c>
      <c r="D142" s="142" t="s">
        <v>6</v>
      </c>
      <c r="E142" s="142" t="s">
        <v>2132</v>
      </c>
      <c r="F142" s="143">
        <v>1971</v>
      </c>
      <c r="G142" s="143" t="s">
        <v>2088</v>
      </c>
      <c r="H142" s="144">
        <v>78.099999999999994</v>
      </c>
      <c r="I142" s="142">
        <v>47</v>
      </c>
      <c r="J142" s="142">
        <v>50</v>
      </c>
      <c r="K142" s="142">
        <v>53</v>
      </c>
      <c r="L142" s="142">
        <v>53</v>
      </c>
      <c r="M142" s="142">
        <v>56</v>
      </c>
      <c r="N142" s="142">
        <v>-59</v>
      </c>
      <c r="O142" s="142">
        <v>-59</v>
      </c>
      <c r="P142" s="142">
        <v>56</v>
      </c>
      <c r="Q142" s="142">
        <v>109</v>
      </c>
      <c r="R142" s="142">
        <v>7</v>
      </c>
      <c r="S142" s="142"/>
      <c r="T142" s="142">
        <v>127.8246</v>
      </c>
    </row>
    <row r="143" spans="1:20">
      <c r="A143" s="142">
        <v>1</v>
      </c>
      <c r="B143" s="142" t="s">
        <v>259</v>
      </c>
      <c r="C143" s="142" t="s">
        <v>111</v>
      </c>
      <c r="D143" s="142" t="s">
        <v>6</v>
      </c>
      <c r="E143" s="142" t="s">
        <v>2133</v>
      </c>
      <c r="F143" s="143">
        <v>1971</v>
      </c>
      <c r="G143" s="143" t="s">
        <v>2121</v>
      </c>
      <c r="H143" s="144">
        <v>89.3</v>
      </c>
      <c r="I143" s="142">
        <v>-36</v>
      </c>
      <c r="J143" s="142">
        <v>36</v>
      </c>
      <c r="K143" s="142">
        <v>-38</v>
      </c>
      <c r="L143" s="142">
        <v>36</v>
      </c>
      <c r="M143" s="142">
        <v>39</v>
      </c>
      <c r="N143" s="142">
        <v>42</v>
      </c>
      <c r="O143" s="142">
        <v>45</v>
      </c>
      <c r="P143" s="142">
        <v>45</v>
      </c>
      <c r="Q143" s="142">
        <v>81</v>
      </c>
      <c r="R143" s="142">
        <v>8</v>
      </c>
      <c r="S143" s="142"/>
      <c r="T143" s="142">
        <v>89.476699999999994</v>
      </c>
    </row>
    <row r="144" spans="1:20">
      <c r="A144" s="142">
        <v>11</v>
      </c>
      <c r="B144" s="142" t="s">
        <v>259</v>
      </c>
      <c r="C144" s="142" t="s">
        <v>381</v>
      </c>
      <c r="D144" s="142" t="s">
        <v>6</v>
      </c>
      <c r="E144" s="142" t="s">
        <v>2134</v>
      </c>
      <c r="F144" s="143">
        <v>1990</v>
      </c>
      <c r="G144" s="143" t="s">
        <v>750</v>
      </c>
      <c r="H144" s="144">
        <v>82.3</v>
      </c>
      <c r="I144" s="142">
        <v>63</v>
      </c>
      <c r="J144" s="142">
        <v>-66</v>
      </c>
      <c r="K144" s="142">
        <v>-66</v>
      </c>
      <c r="L144" s="142">
        <v>63</v>
      </c>
      <c r="M144" s="142">
        <v>-82</v>
      </c>
      <c r="N144" s="142">
        <v>-84</v>
      </c>
      <c r="O144" s="142">
        <v>-84</v>
      </c>
      <c r="P144" s="142" t="s">
        <v>1151</v>
      </c>
      <c r="Q144" s="142"/>
      <c r="R144" s="142"/>
      <c r="S144" s="142"/>
      <c r="T144" s="142">
        <v>0</v>
      </c>
    </row>
    <row r="145" spans="1:20">
      <c r="A145" s="142"/>
      <c r="B145" s="142"/>
      <c r="C145" s="142"/>
      <c r="D145" s="142"/>
      <c r="E145" s="142"/>
      <c r="F145" s="143"/>
      <c r="G145" s="143"/>
      <c r="H145" s="144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</row>
    <row r="146" spans="1:20">
      <c r="A146" s="139">
        <v>35</v>
      </c>
      <c r="B146" s="139" t="s">
        <v>111</v>
      </c>
      <c r="C146" s="139" t="s">
        <v>381</v>
      </c>
      <c r="D146" s="139">
        <v>94</v>
      </c>
      <c r="E146" s="139" t="s">
        <v>2135</v>
      </c>
      <c r="F146" s="140">
        <v>1985</v>
      </c>
      <c r="G146" s="140" t="s">
        <v>383</v>
      </c>
      <c r="H146" s="141">
        <v>92.7</v>
      </c>
      <c r="I146" s="139">
        <v>-125</v>
      </c>
      <c r="J146" s="139">
        <v>125</v>
      </c>
      <c r="K146" s="139">
        <v>130</v>
      </c>
      <c r="L146" s="139">
        <v>130</v>
      </c>
      <c r="M146" s="139">
        <v>155</v>
      </c>
      <c r="N146" s="139">
        <v>161</v>
      </c>
      <c r="O146" s="139">
        <v>-170</v>
      </c>
      <c r="P146" s="139">
        <v>161</v>
      </c>
      <c r="Q146" s="139">
        <v>291</v>
      </c>
      <c r="R146" s="139">
        <v>1</v>
      </c>
      <c r="S146" s="139"/>
      <c r="T146" s="139">
        <v>333.98419999999999</v>
      </c>
    </row>
    <row r="147" spans="1:20">
      <c r="A147" s="142">
        <v>30</v>
      </c>
      <c r="B147" s="142" t="s">
        <v>111</v>
      </c>
      <c r="C147" s="142" t="s">
        <v>381</v>
      </c>
      <c r="D147" s="142">
        <v>94</v>
      </c>
      <c r="E147" s="142" t="s">
        <v>1688</v>
      </c>
      <c r="F147" s="143">
        <v>1990</v>
      </c>
      <c r="G147" s="143" t="s">
        <v>2136</v>
      </c>
      <c r="H147" s="144">
        <v>91</v>
      </c>
      <c r="I147" s="142">
        <v>-120</v>
      </c>
      <c r="J147" s="142">
        <v>-120</v>
      </c>
      <c r="K147" s="142">
        <v>125</v>
      </c>
      <c r="L147" s="142">
        <v>125</v>
      </c>
      <c r="M147" s="142">
        <v>145</v>
      </c>
      <c r="N147" s="142">
        <v>-155</v>
      </c>
      <c r="O147" s="142">
        <v>-157</v>
      </c>
      <c r="P147" s="142">
        <v>145</v>
      </c>
      <c r="Q147" s="142">
        <v>270</v>
      </c>
      <c r="R147" s="142">
        <v>2</v>
      </c>
      <c r="S147" s="142"/>
      <c r="T147" s="142">
        <v>312.43020000000001</v>
      </c>
    </row>
    <row r="148" spans="1:20">
      <c r="A148" s="142">
        <v>26</v>
      </c>
      <c r="B148" s="142" t="s">
        <v>111</v>
      </c>
      <c r="C148" s="142" t="s">
        <v>381</v>
      </c>
      <c r="D148" s="142">
        <v>94</v>
      </c>
      <c r="E148" s="142" t="s">
        <v>1604</v>
      </c>
      <c r="F148" s="143">
        <v>1992</v>
      </c>
      <c r="G148" s="143" t="s">
        <v>401</v>
      </c>
      <c r="H148" s="144">
        <v>93.1</v>
      </c>
      <c r="I148" s="142">
        <v>115</v>
      </c>
      <c r="J148" s="142">
        <v>119</v>
      </c>
      <c r="K148" s="142">
        <v>-123</v>
      </c>
      <c r="L148" s="142">
        <v>119</v>
      </c>
      <c r="M148" s="142">
        <v>145</v>
      </c>
      <c r="N148" s="142">
        <v>150</v>
      </c>
      <c r="O148" s="142">
        <v>-156</v>
      </c>
      <c r="P148" s="142">
        <v>150</v>
      </c>
      <c r="Q148" s="142">
        <v>269</v>
      </c>
      <c r="R148" s="142">
        <v>3</v>
      </c>
      <c r="S148" s="142"/>
      <c r="T148" s="142">
        <v>308.15750000000003</v>
      </c>
    </row>
    <row r="149" spans="1:20">
      <c r="A149" s="142">
        <v>20</v>
      </c>
      <c r="B149" s="142" t="s">
        <v>111</v>
      </c>
      <c r="C149" s="142" t="s">
        <v>381</v>
      </c>
      <c r="D149" s="142">
        <v>94</v>
      </c>
      <c r="E149" s="142" t="s">
        <v>1864</v>
      </c>
      <c r="F149" s="143">
        <v>1981</v>
      </c>
      <c r="G149" s="143" t="s">
        <v>750</v>
      </c>
      <c r="H149" s="144">
        <v>91.4</v>
      </c>
      <c r="I149" s="142">
        <v>105</v>
      </c>
      <c r="J149" s="142">
        <v>110</v>
      </c>
      <c r="K149" s="142">
        <v>115</v>
      </c>
      <c r="L149" s="142">
        <v>115</v>
      </c>
      <c r="M149" s="142">
        <v>130</v>
      </c>
      <c r="N149" s="142">
        <v>-135</v>
      </c>
      <c r="O149" s="142">
        <v>135</v>
      </c>
      <c r="P149" s="142">
        <v>135</v>
      </c>
      <c r="Q149" s="142">
        <v>250</v>
      </c>
      <c r="R149" s="142">
        <v>4</v>
      </c>
      <c r="S149" s="142"/>
      <c r="T149" s="142">
        <v>288.72019999999998</v>
      </c>
    </row>
    <row r="150" spans="1:20">
      <c r="A150" s="142">
        <v>19</v>
      </c>
      <c r="B150" s="142" t="s">
        <v>111</v>
      </c>
      <c r="C150" s="142" t="s">
        <v>381</v>
      </c>
      <c r="D150" s="142">
        <v>94</v>
      </c>
      <c r="E150" s="142" t="s">
        <v>2137</v>
      </c>
      <c r="F150" s="143">
        <v>1987</v>
      </c>
      <c r="G150" s="143" t="s">
        <v>750</v>
      </c>
      <c r="H150" s="144">
        <v>88.5</v>
      </c>
      <c r="I150" s="142">
        <v>105</v>
      </c>
      <c r="J150" s="142">
        <v>-110</v>
      </c>
      <c r="K150" s="142">
        <v>110</v>
      </c>
      <c r="L150" s="142">
        <v>110</v>
      </c>
      <c r="M150" s="142">
        <v>130</v>
      </c>
      <c r="N150" s="142">
        <v>135</v>
      </c>
      <c r="O150" s="142">
        <v>-140</v>
      </c>
      <c r="P150" s="142">
        <v>135</v>
      </c>
      <c r="Q150" s="142">
        <v>245</v>
      </c>
      <c r="R150" s="142">
        <v>5</v>
      </c>
      <c r="S150" s="142"/>
      <c r="T150" s="142">
        <v>287.14490000000001</v>
      </c>
    </row>
    <row r="151" spans="1:20">
      <c r="A151" s="142">
        <v>7</v>
      </c>
      <c r="B151" s="142" t="s">
        <v>111</v>
      </c>
      <c r="C151" s="142" t="s">
        <v>381</v>
      </c>
      <c r="D151" s="142">
        <v>94</v>
      </c>
      <c r="E151" s="142" t="s">
        <v>1152</v>
      </c>
      <c r="F151" s="143">
        <v>1982</v>
      </c>
      <c r="G151" s="143" t="s">
        <v>2138</v>
      </c>
      <c r="H151" s="144">
        <v>87.1</v>
      </c>
      <c r="I151" s="142">
        <v>98</v>
      </c>
      <c r="J151" s="142">
        <v>-103</v>
      </c>
      <c r="K151" s="142">
        <v>103</v>
      </c>
      <c r="L151" s="142">
        <v>103</v>
      </c>
      <c r="M151" s="142">
        <v>124</v>
      </c>
      <c r="N151" s="142">
        <v>-128</v>
      </c>
      <c r="O151" s="142">
        <v>-130</v>
      </c>
      <c r="P151" s="142">
        <v>124</v>
      </c>
      <c r="Q151" s="142">
        <v>227</v>
      </c>
      <c r="R151" s="142">
        <v>6</v>
      </c>
      <c r="S151" s="142"/>
      <c r="T151" s="142">
        <v>268.06490000000002</v>
      </c>
    </row>
    <row r="152" spans="1:20">
      <c r="A152" s="142">
        <v>22</v>
      </c>
      <c r="B152" s="142" t="s">
        <v>111</v>
      </c>
      <c r="C152" s="142" t="s">
        <v>111</v>
      </c>
      <c r="D152" s="142">
        <v>94</v>
      </c>
      <c r="E152" s="142" t="s">
        <v>2139</v>
      </c>
      <c r="F152" s="143">
        <v>1974</v>
      </c>
      <c r="G152" s="143" t="s">
        <v>1543</v>
      </c>
      <c r="H152" s="144">
        <v>90.7</v>
      </c>
      <c r="I152" s="142">
        <v>100</v>
      </c>
      <c r="J152" s="142">
        <v>103</v>
      </c>
      <c r="K152" s="142">
        <v>-108</v>
      </c>
      <c r="L152" s="142">
        <v>103</v>
      </c>
      <c r="M152" s="142">
        <v>109</v>
      </c>
      <c r="N152" s="142">
        <v>115</v>
      </c>
      <c r="O152" s="142">
        <v>120</v>
      </c>
      <c r="P152" s="142">
        <v>120</v>
      </c>
      <c r="Q152" s="142">
        <v>223</v>
      </c>
      <c r="R152" s="142">
        <v>7</v>
      </c>
      <c r="S152" s="142"/>
      <c r="T152" s="142">
        <v>258.42790000000002</v>
      </c>
    </row>
    <row r="153" spans="1:20">
      <c r="A153" s="142">
        <v>17</v>
      </c>
      <c r="B153" s="142" t="s">
        <v>111</v>
      </c>
      <c r="C153" s="142" t="s">
        <v>381</v>
      </c>
      <c r="D153" s="142">
        <v>94</v>
      </c>
      <c r="E153" s="142" t="s">
        <v>2140</v>
      </c>
      <c r="F153" s="143">
        <v>1986</v>
      </c>
      <c r="G153" s="143" t="s">
        <v>383</v>
      </c>
      <c r="H153" s="144">
        <v>89.4</v>
      </c>
      <c r="I153" s="142">
        <v>91</v>
      </c>
      <c r="J153" s="142">
        <v>-95</v>
      </c>
      <c r="K153" s="142">
        <v>97</v>
      </c>
      <c r="L153" s="142">
        <v>97</v>
      </c>
      <c r="M153" s="142">
        <v>-110</v>
      </c>
      <c r="N153" s="142">
        <v>110</v>
      </c>
      <c r="O153" s="142">
        <v>115</v>
      </c>
      <c r="P153" s="142">
        <v>115</v>
      </c>
      <c r="Q153" s="142">
        <v>212</v>
      </c>
      <c r="R153" s="142">
        <v>8</v>
      </c>
      <c r="S153" s="142"/>
      <c r="T153" s="142">
        <v>247.3032</v>
      </c>
    </row>
    <row r="154" spans="1:20">
      <c r="A154" s="142">
        <v>3</v>
      </c>
      <c r="B154" s="142" t="s">
        <v>111</v>
      </c>
      <c r="C154" s="142" t="s">
        <v>131</v>
      </c>
      <c r="D154" s="142">
        <v>94</v>
      </c>
      <c r="E154" s="142" t="s">
        <v>2141</v>
      </c>
      <c r="F154" s="143">
        <v>1998</v>
      </c>
      <c r="G154" s="143" t="s">
        <v>1106</v>
      </c>
      <c r="H154" s="144">
        <v>93.2</v>
      </c>
      <c r="I154" s="142">
        <v>56</v>
      </c>
      <c r="J154" s="142">
        <v>59</v>
      </c>
      <c r="K154" s="142">
        <v>-61</v>
      </c>
      <c r="L154" s="142">
        <v>59</v>
      </c>
      <c r="M154" s="142">
        <v>-81</v>
      </c>
      <c r="N154" s="142">
        <v>-81</v>
      </c>
      <c r="O154" s="142">
        <v>81</v>
      </c>
      <c r="P154" s="142">
        <v>81</v>
      </c>
      <c r="Q154" s="142">
        <v>140</v>
      </c>
      <c r="R154" s="142">
        <v>9</v>
      </c>
      <c r="S154" s="142"/>
      <c r="T154" s="142">
        <v>160.3049</v>
      </c>
    </row>
    <row r="155" spans="1:20">
      <c r="A155" s="142">
        <v>2</v>
      </c>
      <c r="B155" s="142" t="s">
        <v>111</v>
      </c>
      <c r="C155" s="142" t="s">
        <v>111</v>
      </c>
      <c r="D155" s="142">
        <v>94</v>
      </c>
      <c r="E155" s="142" t="s">
        <v>2142</v>
      </c>
      <c r="F155" s="143">
        <v>1955</v>
      </c>
      <c r="G155" s="143" t="s">
        <v>383</v>
      </c>
      <c r="H155" s="144">
        <v>89.4</v>
      </c>
      <c r="I155" s="142">
        <v>-45</v>
      </c>
      <c r="J155" s="142">
        <v>45</v>
      </c>
      <c r="K155" s="142">
        <v>-49</v>
      </c>
      <c r="L155" s="142">
        <v>45</v>
      </c>
      <c r="M155" s="142">
        <v>-59</v>
      </c>
      <c r="N155" s="142">
        <v>59</v>
      </c>
      <c r="O155" s="142">
        <v>60</v>
      </c>
      <c r="P155" s="142">
        <v>60</v>
      </c>
      <c r="Q155" s="142">
        <v>105</v>
      </c>
      <c r="R155" s="142">
        <v>10</v>
      </c>
      <c r="S155" s="142"/>
      <c r="T155" s="142">
        <v>122.4851</v>
      </c>
    </row>
    <row r="156" spans="1:20">
      <c r="A156" s="142">
        <v>1</v>
      </c>
      <c r="B156" s="142" t="s">
        <v>111</v>
      </c>
      <c r="C156" s="142" t="s">
        <v>131</v>
      </c>
      <c r="D156" s="142">
        <v>94</v>
      </c>
      <c r="E156" s="142" t="s">
        <v>2143</v>
      </c>
      <c r="F156" s="143">
        <v>2001</v>
      </c>
      <c r="G156" s="143" t="s">
        <v>401</v>
      </c>
      <c r="H156" s="144">
        <v>91.8</v>
      </c>
      <c r="I156" s="142">
        <v>33</v>
      </c>
      <c r="J156" s="142">
        <v>-38</v>
      </c>
      <c r="K156" s="142">
        <v>38</v>
      </c>
      <c r="L156" s="142">
        <v>38</v>
      </c>
      <c r="M156" s="142">
        <v>52</v>
      </c>
      <c r="N156" s="142">
        <v>57</v>
      </c>
      <c r="O156" s="142">
        <v>62</v>
      </c>
      <c r="P156" s="142">
        <v>62</v>
      </c>
      <c r="Q156" s="142">
        <v>100</v>
      </c>
      <c r="R156" s="142">
        <v>11</v>
      </c>
      <c r="S156" s="142"/>
      <c r="T156" s="142">
        <v>115.26430000000001</v>
      </c>
    </row>
    <row r="157" spans="1:20">
      <c r="A157" s="142">
        <v>6</v>
      </c>
      <c r="B157" s="142" t="s">
        <v>111</v>
      </c>
      <c r="C157" s="142" t="s">
        <v>381</v>
      </c>
      <c r="D157" s="142">
        <v>94</v>
      </c>
      <c r="E157" s="142" t="s">
        <v>2144</v>
      </c>
      <c r="F157" s="143">
        <v>1988</v>
      </c>
      <c r="G157" s="143" t="s">
        <v>2067</v>
      </c>
      <c r="H157" s="144">
        <v>90.5</v>
      </c>
      <c r="I157" s="142">
        <v>84</v>
      </c>
      <c r="J157" s="142">
        <v>90</v>
      </c>
      <c r="K157" s="142">
        <v>94</v>
      </c>
      <c r="L157" s="142">
        <v>94</v>
      </c>
      <c r="M157" s="142">
        <v>-105</v>
      </c>
      <c r="N157" s="142">
        <v>-105</v>
      </c>
      <c r="O157" s="142">
        <v>-105</v>
      </c>
      <c r="P157" s="142" t="s">
        <v>1151</v>
      </c>
      <c r="Q157" s="142"/>
      <c r="R157" s="142"/>
      <c r="S157" s="142"/>
      <c r="T157" s="142">
        <v>0</v>
      </c>
    </row>
    <row r="158" spans="1:20">
      <c r="A158" s="142">
        <v>18</v>
      </c>
      <c r="B158" s="142" t="s">
        <v>111</v>
      </c>
      <c r="C158" s="142" t="s">
        <v>381</v>
      </c>
      <c r="D158" s="142">
        <v>94</v>
      </c>
      <c r="E158" s="142" t="s">
        <v>2145</v>
      </c>
      <c r="F158" s="143">
        <v>1986</v>
      </c>
      <c r="G158" s="143" t="s">
        <v>750</v>
      </c>
      <c r="H158" s="144">
        <v>90.6</v>
      </c>
      <c r="I158" s="142">
        <v>93</v>
      </c>
      <c r="J158" s="142">
        <v>98</v>
      </c>
      <c r="K158" s="142">
        <v>103</v>
      </c>
      <c r="L158" s="142">
        <v>103</v>
      </c>
      <c r="M158" s="142">
        <v>-117</v>
      </c>
      <c r="N158" s="142">
        <v>-118</v>
      </c>
      <c r="O158" s="142">
        <v>-118</v>
      </c>
      <c r="P158" s="142" t="s">
        <v>1151</v>
      </c>
      <c r="Q158" s="142"/>
      <c r="R158" s="142"/>
      <c r="S158" s="142"/>
      <c r="T158" s="142">
        <v>0</v>
      </c>
    </row>
    <row r="159" spans="1:20">
      <c r="A159" s="142">
        <v>25</v>
      </c>
      <c r="B159" s="142" t="s">
        <v>111</v>
      </c>
      <c r="C159" s="142" t="s">
        <v>381</v>
      </c>
      <c r="D159" s="142">
        <v>94</v>
      </c>
      <c r="E159" s="142" t="s">
        <v>2146</v>
      </c>
      <c r="F159" s="143">
        <v>1990</v>
      </c>
      <c r="G159" s="143" t="s">
        <v>383</v>
      </c>
      <c r="H159" s="144">
        <v>92.2</v>
      </c>
      <c r="I159" s="142">
        <v>115</v>
      </c>
      <c r="J159" s="142">
        <v>118</v>
      </c>
      <c r="K159" s="142">
        <v>-120</v>
      </c>
      <c r="L159" s="142">
        <v>118</v>
      </c>
      <c r="M159" s="142">
        <v>-142</v>
      </c>
      <c r="N159" s="142">
        <v>-142</v>
      </c>
      <c r="O159" s="142">
        <v>-142</v>
      </c>
      <c r="P159" s="142" t="s">
        <v>1151</v>
      </c>
      <c r="Q159" s="142"/>
      <c r="R159" s="142"/>
      <c r="S159" s="142"/>
      <c r="T159" s="142">
        <v>0</v>
      </c>
    </row>
    <row r="160" spans="1:20">
      <c r="A160" s="142">
        <v>39</v>
      </c>
      <c r="B160" s="142" t="s">
        <v>111</v>
      </c>
      <c r="C160" s="142" t="s">
        <v>381</v>
      </c>
      <c r="D160" s="142">
        <v>105</v>
      </c>
      <c r="E160" s="142" t="s">
        <v>2147</v>
      </c>
      <c r="F160" s="143">
        <v>1991</v>
      </c>
      <c r="G160" s="143" t="s">
        <v>2148</v>
      </c>
      <c r="H160" s="144">
        <v>100.1</v>
      </c>
      <c r="I160" s="142">
        <v>125</v>
      </c>
      <c r="J160" s="142">
        <v>130</v>
      </c>
      <c r="K160" s="142">
        <v>137</v>
      </c>
      <c r="L160" s="142">
        <v>137</v>
      </c>
      <c r="M160" s="142">
        <v>152</v>
      </c>
      <c r="N160" s="142">
        <v>-160</v>
      </c>
      <c r="O160" s="142">
        <v>163</v>
      </c>
      <c r="P160" s="142">
        <v>163</v>
      </c>
      <c r="Q160" s="142">
        <v>300</v>
      </c>
      <c r="R160" s="142">
        <v>1</v>
      </c>
      <c r="S160" s="142"/>
      <c r="T160" s="142">
        <v>333.65280000000001</v>
      </c>
    </row>
    <row r="161" spans="1:20">
      <c r="A161" s="142">
        <v>23</v>
      </c>
      <c r="B161" s="142" t="s">
        <v>111</v>
      </c>
      <c r="C161" s="142" t="s">
        <v>381</v>
      </c>
      <c r="D161" s="142">
        <v>105</v>
      </c>
      <c r="E161" s="142" t="s">
        <v>1611</v>
      </c>
      <c r="F161" s="143">
        <v>1982</v>
      </c>
      <c r="G161" s="143" t="s">
        <v>285</v>
      </c>
      <c r="H161" s="144">
        <v>99.3</v>
      </c>
      <c r="I161" s="142">
        <v>114</v>
      </c>
      <c r="J161" s="142">
        <v>118</v>
      </c>
      <c r="K161" s="142">
        <v>121</v>
      </c>
      <c r="L161" s="142">
        <v>121</v>
      </c>
      <c r="M161" s="142">
        <v>142</v>
      </c>
      <c r="N161" s="142">
        <v>147</v>
      </c>
      <c r="O161" s="142">
        <v>151</v>
      </c>
      <c r="P161" s="142">
        <v>151</v>
      </c>
      <c r="Q161" s="142">
        <v>272</v>
      </c>
      <c r="R161" s="142">
        <v>2</v>
      </c>
      <c r="S161" s="142"/>
      <c r="T161" s="142">
        <v>303.44979999999998</v>
      </c>
    </row>
    <row r="162" spans="1:20">
      <c r="A162" s="142">
        <v>4</v>
      </c>
      <c r="B162" s="142" t="s">
        <v>111</v>
      </c>
      <c r="C162" s="142" t="s">
        <v>381</v>
      </c>
      <c r="D162" s="142" t="s">
        <v>5</v>
      </c>
      <c r="E162" s="142" t="s">
        <v>2149</v>
      </c>
      <c r="F162" s="143">
        <v>1985</v>
      </c>
      <c r="G162" s="143" t="s">
        <v>2031</v>
      </c>
      <c r="H162" s="144">
        <v>106.5</v>
      </c>
      <c r="I162" s="142">
        <v>70</v>
      </c>
      <c r="J162" s="142">
        <v>71</v>
      </c>
      <c r="K162" s="142">
        <v>75</v>
      </c>
      <c r="L162" s="142">
        <v>75</v>
      </c>
      <c r="M162" s="142">
        <v>100</v>
      </c>
      <c r="N162" s="142">
        <v>105</v>
      </c>
      <c r="O162" s="142">
        <v>110</v>
      </c>
      <c r="P162" s="142">
        <v>110</v>
      </c>
      <c r="Q162" s="142">
        <v>185</v>
      </c>
      <c r="R162" s="142">
        <v>1</v>
      </c>
      <c r="S162" s="142"/>
      <c r="T162" s="142">
        <v>201.19220000000001</v>
      </c>
    </row>
    <row r="163" spans="1:20">
      <c r="A163" s="142">
        <v>5</v>
      </c>
      <c r="B163" s="142" t="s">
        <v>111</v>
      </c>
      <c r="C163" s="142" t="s">
        <v>381</v>
      </c>
      <c r="D163" s="142" t="s">
        <v>5</v>
      </c>
      <c r="E163" s="142" t="s">
        <v>2150</v>
      </c>
      <c r="F163" s="143">
        <v>1991</v>
      </c>
      <c r="G163" s="143" t="s">
        <v>2088</v>
      </c>
      <c r="H163" s="144">
        <v>111.5</v>
      </c>
      <c r="I163" s="142">
        <v>78</v>
      </c>
      <c r="J163" s="142">
        <v>-83</v>
      </c>
      <c r="K163" s="142">
        <v>-83</v>
      </c>
      <c r="L163" s="142">
        <v>78</v>
      </c>
      <c r="M163" s="142">
        <v>-105</v>
      </c>
      <c r="N163" s="142">
        <v>105</v>
      </c>
      <c r="O163" s="142">
        <v>-108</v>
      </c>
      <c r="P163" s="142">
        <v>105</v>
      </c>
      <c r="Q163" s="142">
        <v>183</v>
      </c>
      <c r="R163" s="142">
        <v>2</v>
      </c>
      <c r="S163" s="142"/>
      <c r="T163" s="142">
        <v>196.07669999999999</v>
      </c>
    </row>
    <row r="164" spans="1:20">
      <c r="A164" s="142"/>
      <c r="B164" s="142"/>
      <c r="C164" s="142"/>
      <c r="D164" s="142"/>
      <c r="E164" s="142"/>
      <c r="F164" s="143"/>
      <c r="G164" s="143"/>
      <c r="H164" s="144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</row>
    <row r="165" spans="1:20" ht="15.75" thickBot="1">
      <c r="A165" s="145"/>
      <c r="B165" s="148" t="s">
        <v>1621</v>
      </c>
      <c r="C165" s="149"/>
      <c r="D165" s="149"/>
      <c r="E165" s="145"/>
      <c r="F165" s="150" t="s">
        <v>2039</v>
      </c>
      <c r="G165" s="151"/>
      <c r="H165" s="152"/>
      <c r="I165" s="145"/>
      <c r="J165" s="145"/>
      <c r="K165" s="148" t="s">
        <v>2040</v>
      </c>
      <c r="L165" s="149"/>
      <c r="M165" s="149"/>
      <c r="N165" s="145"/>
      <c r="O165" s="145"/>
      <c r="P165" s="145"/>
      <c r="Q165" s="145"/>
      <c r="R165" s="145"/>
      <c r="S165" s="145"/>
      <c r="T165" s="145"/>
    </row>
    <row r="166" spans="1:20">
      <c r="A166" s="145"/>
      <c r="B166" s="145" t="s">
        <v>393</v>
      </c>
      <c r="C166" s="145"/>
      <c r="D166" s="145"/>
      <c r="E166" s="145"/>
      <c r="F166" s="146" t="s">
        <v>393</v>
      </c>
      <c r="G166" s="146"/>
      <c r="H166" s="147"/>
      <c r="I166" s="145"/>
      <c r="J166" s="145"/>
      <c r="K166" s="145" t="s">
        <v>393</v>
      </c>
      <c r="L166" s="145"/>
      <c r="M166" s="145"/>
      <c r="N166" s="145"/>
      <c r="O166" s="145"/>
      <c r="P166" s="145"/>
      <c r="Q166" s="145"/>
      <c r="R166" s="145"/>
      <c r="S166" s="145"/>
      <c r="T166" s="145"/>
    </row>
  </sheetData>
  <mergeCells count="11">
    <mergeCell ref="B12:B13"/>
    <mergeCell ref="C12:C13"/>
    <mergeCell ref="E12:E13"/>
    <mergeCell ref="G12:G13"/>
    <mergeCell ref="I12:K12"/>
    <mergeCell ref="Q12:Q13"/>
    <mergeCell ref="R12:R13"/>
    <mergeCell ref="S12:S13"/>
    <mergeCell ref="T12:T13"/>
    <mergeCell ref="F6:M6"/>
    <mergeCell ref="E9:I9"/>
  </mergeCells>
  <hyperlinks>
    <hyperlink ref="T4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1"/>
  <sheetViews>
    <sheetView workbookViewId="0">
      <selection activeCell="E11" sqref="E11:G11"/>
    </sheetView>
  </sheetViews>
  <sheetFormatPr defaultColWidth="11.42578125" defaultRowHeight="15"/>
  <cols>
    <col min="1" max="1" width="4.42578125" style="62" customWidth="1"/>
    <col min="2" max="2" width="4.28515625" style="62" customWidth="1"/>
    <col min="3" max="3" width="9.85546875" style="62" customWidth="1"/>
    <col min="4" max="4" width="5.42578125" style="62" customWidth="1"/>
    <col min="5" max="5" width="20.140625" style="62" customWidth="1"/>
    <col min="6" max="6" width="10.85546875" style="62" customWidth="1"/>
    <col min="7" max="7" width="23.7109375" style="62" customWidth="1"/>
    <col min="8" max="8" width="5.7109375" style="62" customWidth="1"/>
    <col min="9" max="9" width="5.28515625" style="62" customWidth="1"/>
    <col min="10" max="11" width="4.85546875" style="62" customWidth="1"/>
    <col min="12" max="12" width="6.85546875" style="62" customWidth="1"/>
    <col min="13" max="14" width="4.85546875" style="62" customWidth="1"/>
    <col min="15" max="15" width="6" style="62" customWidth="1"/>
    <col min="16" max="16" width="4.85546875" style="62" customWidth="1"/>
    <col min="17" max="17" width="7.140625" style="62" customWidth="1"/>
    <col min="18" max="18" width="5.85546875" style="62" customWidth="1"/>
    <col min="19" max="19" width="5.140625" style="62" customWidth="1"/>
    <col min="20" max="20" width="6.42578125" style="62" customWidth="1"/>
  </cols>
  <sheetData>
    <row r="1" spans="1:20">
      <c r="P1" s="63"/>
      <c r="Q1" s="63"/>
      <c r="R1" s="63"/>
      <c r="S1" s="63"/>
      <c r="T1" s="64" t="s">
        <v>235</v>
      </c>
    </row>
    <row r="2" spans="1:20">
      <c r="P2" s="63"/>
      <c r="Q2" s="63"/>
      <c r="R2" s="63"/>
      <c r="S2" s="63"/>
      <c r="T2" s="64" t="s">
        <v>236</v>
      </c>
    </row>
    <row r="3" spans="1:20">
      <c r="P3" s="63"/>
      <c r="Q3" s="63"/>
      <c r="R3" s="63"/>
      <c r="S3" s="63"/>
      <c r="T3" s="64" t="s">
        <v>237</v>
      </c>
    </row>
    <row r="4" spans="1:20">
      <c r="P4" s="63"/>
      <c r="Q4" s="63"/>
      <c r="R4" s="63"/>
      <c r="S4" s="63"/>
      <c r="T4" s="64" t="s">
        <v>238</v>
      </c>
    </row>
    <row r="5" spans="1:20">
      <c r="P5" s="67"/>
      <c r="Q5" s="67"/>
      <c r="R5" s="67"/>
      <c r="S5" s="67"/>
      <c r="T5" s="68" t="s">
        <v>239</v>
      </c>
    </row>
    <row r="6" spans="1:20">
      <c r="P6" s="67"/>
      <c r="Q6" s="67"/>
      <c r="R6" s="67"/>
      <c r="S6" s="67"/>
      <c r="T6" s="64" t="s">
        <v>240</v>
      </c>
    </row>
    <row r="7" spans="1:20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0">
      <c r="A8" s="71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8.75">
      <c r="A11" s="74"/>
      <c r="B11" s="74"/>
      <c r="C11" s="75" t="s">
        <v>55</v>
      </c>
      <c r="D11" s="76"/>
      <c r="E11" s="505" t="s">
        <v>1991</v>
      </c>
      <c r="F11" s="505"/>
      <c r="G11" s="505"/>
      <c r="H11" s="77"/>
      <c r="I11" s="77"/>
      <c r="J11" s="74"/>
      <c r="K11" s="74"/>
      <c r="L11" s="75" t="s">
        <v>0</v>
      </c>
      <c r="M11" s="78" t="s">
        <v>98</v>
      </c>
      <c r="N11" s="78"/>
      <c r="O11" s="77" t="s">
        <v>940</v>
      </c>
      <c r="P11" s="77" t="s">
        <v>1964</v>
      </c>
      <c r="Q11" s="77" t="s">
        <v>1965</v>
      </c>
      <c r="R11" s="77"/>
      <c r="S11" s="77"/>
      <c r="T11" s="74"/>
    </row>
    <row r="12" spans="1:20" ht="18.75">
      <c r="A12" s="73"/>
      <c r="B12" s="73"/>
      <c r="C12" s="79" t="s">
        <v>56</v>
      </c>
      <c r="D12" s="80"/>
      <c r="E12" s="81">
        <v>42301</v>
      </c>
      <c r="F12" s="82" t="s">
        <v>53</v>
      </c>
      <c r="G12" s="82"/>
      <c r="H12" s="508"/>
      <c r="I12" s="508"/>
      <c r="J12" s="78"/>
      <c r="K12" s="74"/>
      <c r="L12" s="75" t="s">
        <v>54</v>
      </c>
      <c r="M12" s="77"/>
      <c r="N12" s="77"/>
      <c r="O12" s="77"/>
      <c r="P12" s="77"/>
      <c r="Q12" s="77" t="s">
        <v>1966</v>
      </c>
      <c r="R12" s="77"/>
      <c r="S12" s="77"/>
      <c r="T12" s="73"/>
    </row>
    <row r="13" spans="1:20" ht="15.75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15.75" thickBot="1">
      <c r="A14" s="83" t="s">
        <v>245</v>
      </c>
      <c r="B14" s="468"/>
      <c r="C14" s="468"/>
      <c r="D14" s="468" t="s">
        <v>246</v>
      </c>
      <c r="E14" s="83" t="s">
        <v>13</v>
      </c>
      <c r="F14" s="468" t="s">
        <v>247</v>
      </c>
      <c r="G14" s="468"/>
      <c r="H14" s="468" t="s">
        <v>248</v>
      </c>
      <c r="I14" s="519" t="s">
        <v>249</v>
      </c>
      <c r="J14" s="520"/>
      <c r="K14" s="521"/>
      <c r="L14" s="469" t="s">
        <v>250</v>
      </c>
      <c r="M14" s="87"/>
      <c r="N14" s="87" t="s">
        <v>251</v>
      </c>
      <c r="O14" s="87"/>
      <c r="P14" s="468" t="s">
        <v>250</v>
      </c>
      <c r="Q14" s="468"/>
      <c r="R14" s="468"/>
      <c r="S14" s="468"/>
      <c r="T14" s="468"/>
    </row>
    <row r="15" spans="1:20" ht="15.7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</row>
    <row r="16" spans="1:20" ht="15.75">
      <c r="A16" s="299"/>
      <c r="B16" s="300" t="s">
        <v>259</v>
      </c>
      <c r="C16" s="299" t="str">
        <f>IF(AND(W16&gt;=15,W16&lt;=20),"J",IF(AND(W16&gt;=21,W16&lt;=35),"S",IF(W16&gt;=35,"M","")))</f>
        <v/>
      </c>
      <c r="D16" s="299">
        <v>58</v>
      </c>
      <c r="E16" s="478" t="s">
        <v>1967</v>
      </c>
      <c r="F16" s="301">
        <v>29808</v>
      </c>
      <c r="G16" s="302" t="s">
        <v>1968</v>
      </c>
      <c r="H16" s="299"/>
      <c r="I16" s="303"/>
      <c r="J16" s="303"/>
      <c r="K16" s="303"/>
      <c r="L16" s="303" t="str">
        <f>IF(COUNTIF(X16, "TRUE"),MAX(I16:K16), "")</f>
        <v/>
      </c>
      <c r="M16" s="303"/>
      <c r="N16" s="303"/>
      <c r="O16" s="303"/>
      <c r="P16" s="303" t="str">
        <f>IF(COUNTIF(Y16, "TRUE")=1,MAX(M16:O16), "")</f>
        <v/>
      </c>
      <c r="Q16" s="303" t="str">
        <f>IF(COUNTIF(X16:Y16,"TRUE")=2,SUM(L16,P16), "")</f>
        <v/>
      </c>
      <c r="R16" s="299"/>
      <c r="S16" s="299"/>
      <c r="T16" s="299"/>
    </row>
    <row r="17" spans="1:20" ht="15.75">
      <c r="A17" s="92">
        <v>5</v>
      </c>
      <c r="B17" s="93" t="s">
        <v>259</v>
      </c>
      <c r="C17" s="299" t="str">
        <f t="shared" ref="C17:C24" si="0">IF(AND(W17&gt;=15,W17&lt;=20),"J",IF(AND(W17&gt;=21,W17&lt;=35),"S",IF(W17&gt;=35,"M","")))</f>
        <v/>
      </c>
      <c r="D17" s="92">
        <v>58</v>
      </c>
      <c r="E17" s="2" t="s">
        <v>1969</v>
      </c>
      <c r="F17" s="304">
        <v>35609</v>
      </c>
      <c r="G17" s="94" t="s">
        <v>1970</v>
      </c>
      <c r="H17" s="92">
        <v>57</v>
      </c>
      <c r="I17" s="479">
        <v>35</v>
      </c>
      <c r="J17" s="479">
        <v>38</v>
      </c>
      <c r="K17" s="479">
        <v>40</v>
      </c>
      <c r="L17" s="480" t="str">
        <f t="shared" ref="L17:L24" si="1">IF(COUNTIF(X17, "TRUE"),MAX(I17:K17), "")</f>
        <v/>
      </c>
      <c r="M17" s="479">
        <v>51</v>
      </c>
      <c r="N17" s="479">
        <v>55</v>
      </c>
      <c r="O17" s="305">
        <v>-57</v>
      </c>
      <c r="P17" s="480" t="str">
        <f t="shared" ref="P17:P24" si="2">IF(COUNTIF(Y17, "TRUE")=1,MAX(M17:O17), "")</f>
        <v/>
      </c>
      <c r="Q17" s="480" t="str">
        <f t="shared" ref="Q17:Q24" si="3">IF(COUNTIF(X17:Y17,"TRUE")=2,SUM(L17,P17), "")</f>
        <v/>
      </c>
      <c r="R17" s="92"/>
      <c r="S17" s="92"/>
      <c r="T17" s="92"/>
    </row>
    <row r="18" spans="1:20" ht="15.75">
      <c r="A18" s="92">
        <v>8</v>
      </c>
      <c r="B18" s="93" t="s">
        <v>259</v>
      </c>
      <c r="C18" s="299" t="str">
        <f t="shared" si="0"/>
        <v/>
      </c>
      <c r="D18" s="92">
        <v>58</v>
      </c>
      <c r="E18" s="2" t="s">
        <v>1971</v>
      </c>
      <c r="F18" s="304">
        <v>32335</v>
      </c>
      <c r="G18" s="94" t="s">
        <v>1970</v>
      </c>
      <c r="H18" s="92">
        <v>57.6</v>
      </c>
      <c r="I18" s="479">
        <v>64</v>
      </c>
      <c r="J18" s="479">
        <v>68</v>
      </c>
      <c r="K18" s="305">
        <v>-72</v>
      </c>
      <c r="L18" s="480" t="str">
        <f t="shared" si="1"/>
        <v/>
      </c>
      <c r="M18" s="479">
        <v>83</v>
      </c>
      <c r="N18" s="479">
        <v>88</v>
      </c>
      <c r="O18" s="305">
        <v>-92</v>
      </c>
      <c r="P18" s="480" t="str">
        <f t="shared" si="2"/>
        <v/>
      </c>
      <c r="Q18" s="480" t="str">
        <f t="shared" si="3"/>
        <v/>
      </c>
      <c r="R18" s="92"/>
      <c r="S18" s="92"/>
      <c r="T18" s="92"/>
    </row>
    <row r="19" spans="1:20" ht="15.75">
      <c r="A19" s="92">
        <v>7</v>
      </c>
      <c r="B19" s="93" t="s">
        <v>259</v>
      </c>
      <c r="C19" s="299" t="str">
        <f t="shared" si="0"/>
        <v/>
      </c>
      <c r="D19" s="92">
        <v>63</v>
      </c>
      <c r="E19" s="2" t="s">
        <v>1972</v>
      </c>
      <c r="F19" s="304">
        <v>36607</v>
      </c>
      <c r="G19" s="94" t="s">
        <v>1973</v>
      </c>
      <c r="H19" s="92">
        <v>59.69</v>
      </c>
      <c r="I19" s="479">
        <v>65</v>
      </c>
      <c r="J19" s="479">
        <v>68</v>
      </c>
      <c r="K19" s="479">
        <v>70</v>
      </c>
      <c r="L19" s="480" t="str">
        <f t="shared" si="1"/>
        <v/>
      </c>
      <c r="M19" s="479">
        <v>85</v>
      </c>
      <c r="N19" s="479">
        <v>88</v>
      </c>
      <c r="O19" s="305">
        <v>-91</v>
      </c>
      <c r="P19" s="480" t="str">
        <f t="shared" si="2"/>
        <v/>
      </c>
      <c r="Q19" s="481" t="str">
        <f t="shared" si="3"/>
        <v/>
      </c>
      <c r="R19" s="92"/>
      <c r="S19" s="92"/>
      <c r="T19" s="92"/>
    </row>
    <row r="20" spans="1:20" ht="15.75">
      <c r="A20" s="92">
        <v>12</v>
      </c>
      <c r="B20" s="93" t="s">
        <v>259</v>
      </c>
      <c r="C20" s="299" t="str">
        <f t="shared" si="0"/>
        <v/>
      </c>
      <c r="D20" s="92">
        <v>63</v>
      </c>
      <c r="E20" s="2" t="s">
        <v>1974</v>
      </c>
      <c r="F20" s="304">
        <v>35676</v>
      </c>
      <c r="G20" s="94" t="s">
        <v>1975</v>
      </c>
      <c r="H20" s="92">
        <v>62.67</v>
      </c>
      <c r="I20" s="305">
        <v>-63</v>
      </c>
      <c r="J20" s="479">
        <v>65</v>
      </c>
      <c r="K20" s="479">
        <v>68</v>
      </c>
      <c r="L20" s="480" t="str">
        <f t="shared" si="1"/>
        <v/>
      </c>
      <c r="M20" s="305">
        <v>-86</v>
      </c>
      <c r="N20" s="305">
        <v>-90</v>
      </c>
      <c r="O20" s="305">
        <v>-90</v>
      </c>
      <c r="P20" s="303" t="str">
        <f t="shared" si="2"/>
        <v/>
      </c>
      <c r="Q20" s="303" t="str">
        <f t="shared" si="3"/>
        <v/>
      </c>
      <c r="R20" s="92"/>
      <c r="S20" s="92"/>
      <c r="T20" s="92"/>
    </row>
    <row r="21" spans="1:20" ht="15.75">
      <c r="A21" s="92">
        <v>20</v>
      </c>
      <c r="B21" s="93" t="s">
        <v>259</v>
      </c>
      <c r="C21" s="299" t="str">
        <f t="shared" si="0"/>
        <v/>
      </c>
      <c r="D21" s="92">
        <v>69</v>
      </c>
      <c r="E21" s="2" t="s">
        <v>1764</v>
      </c>
      <c r="F21" s="304">
        <v>33795</v>
      </c>
      <c r="G21" s="94" t="s">
        <v>285</v>
      </c>
      <c r="H21" s="92">
        <v>68.900000000000006</v>
      </c>
      <c r="I21" s="482">
        <v>-70</v>
      </c>
      <c r="J21" s="479">
        <v>70</v>
      </c>
      <c r="K21" s="479">
        <v>73</v>
      </c>
      <c r="L21" s="480" t="str">
        <f t="shared" si="1"/>
        <v/>
      </c>
      <c r="M21" s="479">
        <v>89</v>
      </c>
      <c r="N21" s="479">
        <v>93</v>
      </c>
      <c r="O21" s="305">
        <v>-96</v>
      </c>
      <c r="P21" s="480" t="str">
        <f t="shared" si="2"/>
        <v/>
      </c>
      <c r="Q21" s="480" t="str">
        <f t="shared" si="3"/>
        <v/>
      </c>
      <c r="R21" s="92"/>
      <c r="S21" s="92"/>
      <c r="T21" s="92"/>
    </row>
    <row r="22" spans="1:20" ht="15.75">
      <c r="A22" s="92">
        <v>3</v>
      </c>
      <c r="B22" s="93" t="s">
        <v>259</v>
      </c>
      <c r="C22" s="299" t="str">
        <f t="shared" si="0"/>
        <v/>
      </c>
      <c r="D22" s="92">
        <v>69</v>
      </c>
      <c r="E22" s="2" t="s">
        <v>1976</v>
      </c>
      <c r="F22" s="304">
        <v>29466</v>
      </c>
      <c r="G22" s="94" t="s">
        <v>1977</v>
      </c>
      <c r="H22" s="92">
        <v>68.8</v>
      </c>
      <c r="I22" s="479">
        <v>68</v>
      </c>
      <c r="J22" s="305">
        <v>-71</v>
      </c>
      <c r="K22" s="305">
        <v>-73</v>
      </c>
      <c r="L22" s="480" t="str">
        <f t="shared" si="1"/>
        <v/>
      </c>
      <c r="M22" s="305">
        <v>-89</v>
      </c>
      <c r="N22" s="305">
        <v>-91</v>
      </c>
      <c r="O22" s="305">
        <v>-91</v>
      </c>
      <c r="P22" s="303" t="str">
        <f t="shared" si="2"/>
        <v/>
      </c>
      <c r="Q22" s="303" t="str">
        <f t="shared" si="3"/>
        <v/>
      </c>
      <c r="R22" s="92"/>
      <c r="S22" s="92"/>
      <c r="T22" s="92"/>
    </row>
    <row r="23" spans="1:20" ht="15.75">
      <c r="A23" s="92">
        <v>14</v>
      </c>
      <c r="B23" s="93" t="s">
        <v>259</v>
      </c>
      <c r="C23" s="299" t="str">
        <f t="shared" si="0"/>
        <v/>
      </c>
      <c r="D23" s="92">
        <v>75</v>
      </c>
      <c r="E23" s="2" t="s">
        <v>1978</v>
      </c>
      <c r="F23" s="304">
        <v>35637</v>
      </c>
      <c r="G23" s="94" t="s">
        <v>925</v>
      </c>
      <c r="H23" s="92">
        <v>74.8</v>
      </c>
      <c r="I23" s="479">
        <v>55</v>
      </c>
      <c r="J23" s="305">
        <v>-58</v>
      </c>
      <c r="K23" s="305">
        <v>-60</v>
      </c>
      <c r="L23" s="480" t="str">
        <f t="shared" si="1"/>
        <v/>
      </c>
      <c r="M23" s="479">
        <v>70</v>
      </c>
      <c r="N23" s="305">
        <v>-74</v>
      </c>
      <c r="O23" s="305">
        <v>-75</v>
      </c>
      <c r="P23" s="480" t="str">
        <f t="shared" si="2"/>
        <v/>
      </c>
      <c r="Q23" s="480" t="str">
        <f t="shared" si="3"/>
        <v/>
      </c>
      <c r="R23" s="92"/>
      <c r="S23" s="92"/>
      <c r="T23" s="92"/>
    </row>
    <row r="24" spans="1:20">
      <c r="A24" s="92"/>
      <c r="B24" s="300"/>
      <c r="C24" s="299" t="str">
        <f t="shared" si="0"/>
        <v/>
      </c>
      <c r="D24" s="92"/>
      <c r="E24" s="2"/>
      <c r="F24" s="94"/>
      <c r="G24" s="94"/>
      <c r="H24" s="92"/>
      <c r="I24" s="92"/>
      <c r="J24" s="92"/>
      <c r="K24" s="92"/>
      <c r="L24" s="299" t="str">
        <f t="shared" si="1"/>
        <v/>
      </c>
      <c r="M24" s="92"/>
      <c r="N24" s="92"/>
      <c r="O24" s="92"/>
      <c r="P24" s="299" t="str">
        <f t="shared" si="2"/>
        <v/>
      </c>
      <c r="Q24" s="299" t="str">
        <f t="shared" si="3"/>
        <v/>
      </c>
      <c r="R24" s="92"/>
      <c r="S24" s="92"/>
      <c r="T24" s="92"/>
    </row>
    <row r="25" spans="1:20" ht="15.75">
      <c r="A25" s="299">
        <v>69</v>
      </c>
      <c r="B25" s="300" t="s">
        <v>111</v>
      </c>
      <c r="C25" s="299" t="str">
        <f>IF(AND(W25&gt;=15,W25&lt;=20),"J",IF(AND(W25&gt;=21,W25&lt;=35),"S",IF(W25&gt;=35,"M","")))</f>
        <v/>
      </c>
      <c r="D25" s="299">
        <v>62</v>
      </c>
      <c r="E25" s="4" t="s">
        <v>1768</v>
      </c>
      <c r="F25" s="301">
        <v>35341</v>
      </c>
      <c r="G25" s="94" t="s">
        <v>1970</v>
      </c>
      <c r="H25" s="299">
        <v>60.9</v>
      </c>
      <c r="I25" s="303">
        <v>-90</v>
      </c>
      <c r="J25" s="303">
        <v>-90</v>
      </c>
      <c r="K25" s="303">
        <v>-90</v>
      </c>
      <c r="L25" s="303" t="str">
        <f>IF(COUNTIF(X25, "TRUE"),MAX(I25:K25), "")</f>
        <v/>
      </c>
      <c r="M25" s="480">
        <v>112</v>
      </c>
      <c r="N25" s="480">
        <v>117</v>
      </c>
      <c r="O25" s="303">
        <v>-122</v>
      </c>
      <c r="P25" s="480" t="str">
        <f>IF(COUNTIF(Y25, "TRUE")=1,MAX(M25:O25), "")</f>
        <v/>
      </c>
      <c r="Q25" s="303" t="str">
        <f>IF(COUNTIF(X25:Y25,"TRUE")=2,SUM(L25,P25), "")</f>
        <v/>
      </c>
      <c r="R25" s="92"/>
      <c r="S25" s="92"/>
      <c r="T25" s="92"/>
    </row>
    <row r="26" spans="1:20" ht="15.75">
      <c r="A26" s="92">
        <v>54</v>
      </c>
      <c r="B26" s="93" t="s">
        <v>111</v>
      </c>
      <c r="C26" s="299" t="str">
        <f t="shared" ref="C26:C41" si="4">IF(AND(W26&gt;=15,W26&lt;=20),"J",IF(AND(W26&gt;=21,W26&lt;=35),"S",IF(W26&gt;=35,"M","")))</f>
        <v/>
      </c>
      <c r="D26" s="92">
        <v>69</v>
      </c>
      <c r="E26" s="2" t="s">
        <v>1044</v>
      </c>
      <c r="F26" s="304">
        <v>35402</v>
      </c>
      <c r="G26" s="94" t="s">
        <v>1970</v>
      </c>
      <c r="H26" s="92">
        <v>67.8</v>
      </c>
      <c r="I26" s="479">
        <v>88</v>
      </c>
      <c r="J26" s="305">
        <v>-92</v>
      </c>
      <c r="K26" s="305">
        <v>-92</v>
      </c>
      <c r="L26" s="480" t="str">
        <f t="shared" ref="L26:L41" si="5">IF(COUNTIF(X26, "TRUE"),MAX(I26:K26), "")</f>
        <v/>
      </c>
      <c r="M26" s="305">
        <v>-112</v>
      </c>
      <c r="N26" s="305">
        <v>-112</v>
      </c>
      <c r="O26" s="479">
        <v>113</v>
      </c>
      <c r="P26" s="480" t="str">
        <f t="shared" ref="P26:P41" si="6">IF(COUNTIF(Y26, "TRUE")=1,MAX(M26:O26), "")</f>
        <v/>
      </c>
      <c r="Q26" s="480" t="str">
        <f t="shared" ref="Q26:Q41" si="7">IF(COUNTIF(X26:Y26,"TRUE")=2,SUM(L26,P26), "")</f>
        <v/>
      </c>
      <c r="R26" s="92"/>
      <c r="S26" s="92"/>
      <c r="T26" s="92"/>
    </row>
    <row r="27" spans="1:20" ht="15.75">
      <c r="A27" s="92">
        <v>100</v>
      </c>
      <c r="B27" s="93" t="s">
        <v>111</v>
      </c>
      <c r="C27" s="299" t="str">
        <f t="shared" si="4"/>
        <v/>
      </c>
      <c r="D27" s="92">
        <v>77</v>
      </c>
      <c r="E27" s="2" t="s">
        <v>1066</v>
      </c>
      <c r="F27" s="304">
        <v>34908</v>
      </c>
      <c r="G27" s="94" t="s">
        <v>1970</v>
      </c>
      <c r="H27" s="92">
        <v>76</v>
      </c>
      <c r="I27" s="479">
        <v>100</v>
      </c>
      <c r="J27" s="479">
        <v>105</v>
      </c>
      <c r="K27" s="305">
        <v>-107</v>
      </c>
      <c r="L27" s="480" t="str">
        <f t="shared" si="5"/>
        <v/>
      </c>
      <c r="M27" s="305"/>
      <c r="N27" s="305"/>
      <c r="O27" s="305"/>
      <c r="P27" s="303" t="str">
        <f t="shared" si="6"/>
        <v/>
      </c>
      <c r="Q27" s="303" t="str">
        <f t="shared" si="7"/>
        <v/>
      </c>
      <c r="R27" s="92"/>
      <c r="S27" s="92"/>
      <c r="T27" s="92"/>
    </row>
    <row r="28" spans="1:20" ht="15.75">
      <c r="A28" s="92">
        <v>51</v>
      </c>
      <c r="B28" s="93" t="s">
        <v>111</v>
      </c>
      <c r="C28" s="299" t="str">
        <f t="shared" si="4"/>
        <v/>
      </c>
      <c r="D28" s="92">
        <v>77</v>
      </c>
      <c r="E28" s="2" t="s">
        <v>1054</v>
      </c>
      <c r="F28" s="304">
        <v>34914</v>
      </c>
      <c r="G28" s="94" t="s">
        <v>1970</v>
      </c>
      <c r="H28" s="92">
        <v>75</v>
      </c>
      <c r="I28" s="305">
        <v>-110</v>
      </c>
      <c r="J28" s="479">
        <v>110</v>
      </c>
      <c r="K28" s="305">
        <v>-115</v>
      </c>
      <c r="L28" s="480" t="str">
        <f t="shared" si="5"/>
        <v/>
      </c>
      <c r="M28" s="479">
        <v>145</v>
      </c>
      <c r="N28" s="305">
        <v>-150</v>
      </c>
      <c r="O28" s="305"/>
      <c r="P28" s="480" t="str">
        <f t="shared" si="6"/>
        <v/>
      </c>
      <c r="Q28" s="480" t="str">
        <f t="shared" si="7"/>
        <v/>
      </c>
      <c r="R28" s="92"/>
      <c r="S28" s="92"/>
      <c r="T28" s="92"/>
    </row>
    <row r="29" spans="1:20" ht="15.75">
      <c r="A29" s="92">
        <v>86</v>
      </c>
      <c r="B29" s="93" t="s">
        <v>111</v>
      </c>
      <c r="C29" s="299" t="str">
        <f t="shared" si="4"/>
        <v/>
      </c>
      <c r="D29" s="92">
        <v>85</v>
      </c>
      <c r="E29" s="2" t="s">
        <v>1980</v>
      </c>
      <c r="F29" s="304">
        <v>35283</v>
      </c>
      <c r="G29" s="94" t="s">
        <v>458</v>
      </c>
      <c r="H29" s="92">
        <v>82.5</v>
      </c>
      <c r="I29" s="479">
        <v>75</v>
      </c>
      <c r="J29" s="479">
        <v>84</v>
      </c>
      <c r="K29" s="479">
        <v>91</v>
      </c>
      <c r="L29" s="480" t="str">
        <f t="shared" si="5"/>
        <v/>
      </c>
      <c r="M29" s="479">
        <v>113</v>
      </c>
      <c r="N29" s="479">
        <v>125</v>
      </c>
      <c r="O29" s="305">
        <v>-132</v>
      </c>
      <c r="P29" s="480" t="str">
        <f t="shared" si="6"/>
        <v/>
      </c>
      <c r="Q29" s="480" t="str">
        <f t="shared" si="7"/>
        <v/>
      </c>
      <c r="R29" s="92"/>
      <c r="S29" s="92"/>
      <c r="T29" s="92"/>
    </row>
    <row r="30" spans="1:20" ht="15.75">
      <c r="A30" s="92">
        <v>57</v>
      </c>
      <c r="B30" s="93" t="s">
        <v>111</v>
      </c>
      <c r="C30" s="299" t="str">
        <f t="shared" si="4"/>
        <v/>
      </c>
      <c r="D30" s="92">
        <v>94</v>
      </c>
      <c r="E30" s="2" t="s">
        <v>1981</v>
      </c>
      <c r="F30" s="304">
        <v>35242</v>
      </c>
      <c r="G30" s="94" t="s">
        <v>383</v>
      </c>
      <c r="H30" s="92">
        <v>90</v>
      </c>
      <c r="I30" s="305">
        <v>-105</v>
      </c>
      <c r="J30" s="305">
        <v>-105</v>
      </c>
      <c r="K30" s="479">
        <v>105</v>
      </c>
      <c r="L30" s="480" t="str">
        <f t="shared" si="5"/>
        <v/>
      </c>
      <c r="M30" s="479">
        <v>135</v>
      </c>
      <c r="N30" s="305">
        <v>-142</v>
      </c>
      <c r="O30" s="305">
        <v>-142</v>
      </c>
      <c r="P30" s="480" t="str">
        <f t="shared" si="6"/>
        <v/>
      </c>
      <c r="Q30" s="480" t="str">
        <f t="shared" si="7"/>
        <v/>
      </c>
      <c r="R30" s="92"/>
      <c r="S30" s="92"/>
      <c r="T30" s="92"/>
    </row>
    <row r="31" spans="1:20" ht="15.75">
      <c r="A31" s="92">
        <v>81</v>
      </c>
      <c r="B31" s="93" t="s">
        <v>111</v>
      </c>
      <c r="C31" s="299" t="str">
        <f t="shared" si="4"/>
        <v/>
      </c>
      <c r="D31" s="92">
        <v>85</v>
      </c>
      <c r="E31" s="2" t="s">
        <v>1982</v>
      </c>
      <c r="F31" s="304">
        <v>33668</v>
      </c>
      <c r="G31" s="94" t="s">
        <v>1970</v>
      </c>
      <c r="H31" s="92">
        <v>83</v>
      </c>
      <c r="I31" s="479">
        <v>120</v>
      </c>
      <c r="J31" s="305">
        <v>-125</v>
      </c>
      <c r="K31" s="305">
        <v>-126</v>
      </c>
      <c r="L31" s="480" t="str">
        <f t="shared" si="5"/>
        <v/>
      </c>
      <c r="M31" s="479">
        <v>142</v>
      </c>
      <c r="N31" s="305">
        <v>-147</v>
      </c>
      <c r="O31" s="305">
        <v>-148</v>
      </c>
      <c r="P31" s="480" t="str">
        <f t="shared" si="6"/>
        <v/>
      </c>
      <c r="Q31" s="480" t="str">
        <f t="shared" si="7"/>
        <v/>
      </c>
      <c r="R31" s="92"/>
      <c r="S31" s="92"/>
      <c r="T31" s="92"/>
    </row>
    <row r="32" spans="1:20" ht="15.75">
      <c r="A32" s="92">
        <v>77</v>
      </c>
      <c r="B32" s="93" t="s">
        <v>111</v>
      </c>
      <c r="C32" s="299" t="str">
        <f t="shared" si="4"/>
        <v/>
      </c>
      <c r="D32" s="92">
        <v>85</v>
      </c>
      <c r="E32" s="2" t="s">
        <v>1983</v>
      </c>
      <c r="F32" s="304">
        <v>34985</v>
      </c>
      <c r="G32" s="94" t="s">
        <v>1970</v>
      </c>
      <c r="H32" s="92">
        <v>85</v>
      </c>
      <c r="I32" s="479">
        <v>106</v>
      </c>
      <c r="J32" s="479">
        <v>110</v>
      </c>
      <c r="K32" s="305">
        <v>-115</v>
      </c>
      <c r="L32" s="480" t="str">
        <f t="shared" si="5"/>
        <v/>
      </c>
      <c r="M32" s="479">
        <v>144</v>
      </c>
      <c r="N32" s="305">
        <v>-149</v>
      </c>
      <c r="O32" s="305">
        <v>-150</v>
      </c>
      <c r="P32" s="480" t="str">
        <f t="shared" si="6"/>
        <v/>
      </c>
      <c r="Q32" s="480" t="str">
        <f t="shared" si="7"/>
        <v/>
      </c>
      <c r="R32" s="92"/>
      <c r="S32" s="92"/>
      <c r="T32" s="92"/>
    </row>
    <row r="33" spans="1:20" ht="15.75">
      <c r="A33" s="92">
        <v>53</v>
      </c>
      <c r="B33" s="93" t="s">
        <v>111</v>
      </c>
      <c r="C33" s="299" t="str">
        <f t="shared" si="4"/>
        <v/>
      </c>
      <c r="D33" s="92">
        <v>94</v>
      </c>
      <c r="E33" s="2" t="s">
        <v>1984</v>
      </c>
      <c r="F33" s="304">
        <v>30114</v>
      </c>
      <c r="G33" s="94" t="s">
        <v>1985</v>
      </c>
      <c r="H33" s="92">
        <v>86.7</v>
      </c>
      <c r="I33" s="305">
        <v>-91</v>
      </c>
      <c r="J33" s="305">
        <v>-91</v>
      </c>
      <c r="K33" s="305">
        <v>-91</v>
      </c>
      <c r="L33" s="303" t="str">
        <f t="shared" si="5"/>
        <v/>
      </c>
      <c r="M33" s="479">
        <v>115</v>
      </c>
      <c r="N33" s="479">
        <v>123</v>
      </c>
      <c r="O33" s="305">
        <v>-128</v>
      </c>
      <c r="P33" s="480" t="str">
        <f t="shared" si="6"/>
        <v/>
      </c>
      <c r="Q33" s="303" t="str">
        <f t="shared" si="7"/>
        <v/>
      </c>
      <c r="R33" s="92"/>
      <c r="S33" s="92"/>
      <c r="T33" s="92"/>
    </row>
    <row r="34" spans="1:20" ht="15.75">
      <c r="A34" s="92">
        <v>82</v>
      </c>
      <c r="B34" s="93" t="s">
        <v>111</v>
      </c>
      <c r="C34" s="299" t="str">
        <f t="shared" si="4"/>
        <v/>
      </c>
      <c r="D34" s="92">
        <v>94</v>
      </c>
      <c r="E34" s="2" t="s">
        <v>1986</v>
      </c>
      <c r="F34" s="304">
        <v>35470</v>
      </c>
      <c r="G34" s="94" t="s">
        <v>1106</v>
      </c>
      <c r="H34" s="92">
        <v>92.1</v>
      </c>
      <c r="I34" s="479">
        <v>73</v>
      </c>
      <c r="J34" s="479">
        <v>77</v>
      </c>
      <c r="K34" s="479">
        <v>80</v>
      </c>
      <c r="L34" s="480" t="str">
        <f t="shared" si="5"/>
        <v/>
      </c>
      <c r="M34" s="305">
        <v>-95</v>
      </c>
      <c r="N34" s="305">
        <v>-95</v>
      </c>
      <c r="O34" s="305">
        <v>-95</v>
      </c>
      <c r="P34" s="303" t="str">
        <f t="shared" si="6"/>
        <v/>
      </c>
      <c r="Q34" s="303" t="str">
        <f>IF(COUNTIF(X34:Y34,"TRUE")=2,SUM(L34,P34), "")</f>
        <v/>
      </c>
      <c r="R34" s="92"/>
      <c r="S34" s="92"/>
      <c r="T34" s="92"/>
    </row>
    <row r="35" spans="1:20" ht="15.75">
      <c r="A35" s="92">
        <v>67</v>
      </c>
      <c r="B35" s="93" t="s">
        <v>111</v>
      </c>
      <c r="C35" s="299" t="str">
        <f t="shared" si="4"/>
        <v/>
      </c>
      <c r="D35" s="92">
        <v>94</v>
      </c>
      <c r="E35" s="2" t="s">
        <v>1987</v>
      </c>
      <c r="F35" s="304">
        <v>36206</v>
      </c>
      <c r="G35" s="94" t="s">
        <v>1106</v>
      </c>
      <c r="H35" s="92">
        <v>87.2</v>
      </c>
      <c r="I35" s="479">
        <v>57</v>
      </c>
      <c r="J35" s="479">
        <v>60</v>
      </c>
      <c r="K35" s="479">
        <v>65</v>
      </c>
      <c r="L35" s="480" t="str">
        <f t="shared" si="5"/>
        <v/>
      </c>
      <c r="M35" s="479">
        <v>70</v>
      </c>
      <c r="N35" s="479">
        <v>73</v>
      </c>
      <c r="O35" s="479">
        <v>75</v>
      </c>
      <c r="P35" s="480" t="str">
        <f t="shared" si="6"/>
        <v/>
      </c>
      <c r="Q35" s="480" t="str">
        <f>IF(COUNTIF(X35:Y35,"TRUE")=2,SUM(L35,P35), "")</f>
        <v/>
      </c>
      <c r="R35" s="92"/>
      <c r="S35" s="92"/>
      <c r="T35" s="92"/>
    </row>
    <row r="36" spans="1:20" ht="15.75">
      <c r="A36" s="92">
        <v>68</v>
      </c>
      <c r="B36" s="93" t="s">
        <v>111</v>
      </c>
      <c r="C36" s="299" t="str">
        <f t="shared" si="4"/>
        <v/>
      </c>
      <c r="D36" s="92">
        <v>94</v>
      </c>
      <c r="E36" s="2" t="s">
        <v>1988</v>
      </c>
      <c r="F36" s="304">
        <v>31602</v>
      </c>
      <c r="G36" s="94" t="s">
        <v>1970</v>
      </c>
      <c r="H36" s="92">
        <v>92.1</v>
      </c>
      <c r="I36" s="479">
        <v>108</v>
      </c>
      <c r="J36" s="479">
        <v>113</v>
      </c>
      <c r="K36" s="479">
        <v>117</v>
      </c>
      <c r="L36" s="480" t="str">
        <f t="shared" si="5"/>
        <v/>
      </c>
      <c r="M36" s="305">
        <v>-141</v>
      </c>
      <c r="N36" s="479">
        <v>146</v>
      </c>
      <c r="O36" s="479">
        <v>151</v>
      </c>
      <c r="P36" s="480" t="str">
        <f t="shared" si="6"/>
        <v/>
      </c>
      <c r="Q36" s="480" t="str">
        <f t="shared" si="7"/>
        <v/>
      </c>
      <c r="R36" s="92"/>
      <c r="S36" s="92"/>
      <c r="T36" s="92"/>
    </row>
    <row r="37" spans="1:20" ht="15.75">
      <c r="A37" s="92"/>
      <c r="B37" s="93" t="s">
        <v>111</v>
      </c>
      <c r="C37" s="299" t="str">
        <f t="shared" si="4"/>
        <v/>
      </c>
      <c r="D37" s="92">
        <v>105</v>
      </c>
      <c r="E37" s="483" t="s">
        <v>1082</v>
      </c>
      <c r="F37" s="304">
        <v>33853</v>
      </c>
      <c r="G37" s="94" t="s">
        <v>1970</v>
      </c>
      <c r="H37" s="305"/>
      <c r="I37" s="305"/>
      <c r="J37" s="305"/>
      <c r="K37" s="305"/>
      <c r="L37" s="303" t="str">
        <f t="shared" si="5"/>
        <v/>
      </c>
      <c r="M37" s="305"/>
      <c r="N37" s="305"/>
      <c r="O37" s="305"/>
      <c r="P37" s="303" t="str">
        <f t="shared" si="6"/>
        <v/>
      </c>
      <c r="Q37" s="303" t="str">
        <f t="shared" si="7"/>
        <v/>
      </c>
      <c r="R37" s="92"/>
      <c r="S37" s="92"/>
      <c r="T37" s="92"/>
    </row>
    <row r="38" spans="1:20" ht="15.75">
      <c r="A38" s="92">
        <v>64</v>
      </c>
      <c r="B38" s="93" t="s">
        <v>111</v>
      </c>
      <c r="C38" s="299" t="str">
        <f t="shared" si="4"/>
        <v/>
      </c>
      <c r="D38" s="92">
        <v>105</v>
      </c>
      <c r="E38" s="2" t="s">
        <v>1081</v>
      </c>
      <c r="F38" s="304">
        <v>34124</v>
      </c>
      <c r="G38" s="94" t="s">
        <v>1970</v>
      </c>
      <c r="H38" s="92">
        <v>100.6</v>
      </c>
      <c r="I38" s="479">
        <v>145</v>
      </c>
      <c r="J38" s="305">
        <v>-150</v>
      </c>
      <c r="K38" s="305">
        <v>-150</v>
      </c>
      <c r="L38" s="480" t="str">
        <f t="shared" si="5"/>
        <v/>
      </c>
      <c r="M38" s="479">
        <v>175</v>
      </c>
      <c r="N38" s="305">
        <v>-180</v>
      </c>
      <c r="O38" s="305">
        <v>-185</v>
      </c>
      <c r="P38" s="480" t="str">
        <f t="shared" si="6"/>
        <v/>
      </c>
      <c r="Q38" s="480" t="str">
        <f t="shared" si="7"/>
        <v/>
      </c>
      <c r="R38" s="360"/>
      <c r="S38" s="360"/>
      <c r="T38" s="360"/>
    </row>
    <row r="39" spans="1:20" ht="15.75">
      <c r="A39" s="92">
        <v>58</v>
      </c>
      <c r="B39" s="93" t="s">
        <v>111</v>
      </c>
      <c r="C39" s="299" t="str">
        <f t="shared" si="4"/>
        <v/>
      </c>
      <c r="D39" s="92">
        <v>105</v>
      </c>
      <c r="E39" s="2" t="s">
        <v>1087</v>
      </c>
      <c r="F39" s="304">
        <v>34750</v>
      </c>
      <c r="G39" s="94" t="s">
        <v>458</v>
      </c>
      <c r="H39" s="92">
        <v>98.9</v>
      </c>
      <c r="I39" s="479">
        <v>125</v>
      </c>
      <c r="J39" s="305">
        <v>-131</v>
      </c>
      <c r="K39" s="479">
        <v>131</v>
      </c>
      <c r="L39" s="480" t="str">
        <f t="shared" si="5"/>
        <v/>
      </c>
      <c r="M39" s="479">
        <v>150</v>
      </c>
      <c r="N39" s="305"/>
      <c r="O39" s="305"/>
      <c r="P39" s="480" t="str">
        <f t="shared" si="6"/>
        <v/>
      </c>
      <c r="Q39" s="480" t="str">
        <f t="shared" si="7"/>
        <v/>
      </c>
      <c r="R39" s="92"/>
      <c r="S39" s="92"/>
      <c r="T39" s="92"/>
    </row>
    <row r="40" spans="1:20" ht="15.75">
      <c r="A40" s="299">
        <v>87</v>
      </c>
      <c r="B40" s="300" t="s">
        <v>111</v>
      </c>
      <c r="C40" s="299" t="str">
        <f t="shared" si="4"/>
        <v/>
      </c>
      <c r="D40" s="92" t="s">
        <v>5</v>
      </c>
      <c r="E40" s="2" t="s">
        <v>1989</v>
      </c>
      <c r="F40" s="304">
        <v>35531</v>
      </c>
      <c r="G40" s="94" t="s">
        <v>1970</v>
      </c>
      <c r="H40" s="92">
        <v>133.1</v>
      </c>
      <c r="I40" s="479">
        <v>115</v>
      </c>
      <c r="J40" s="479">
        <v>120</v>
      </c>
      <c r="K40" s="305">
        <v>-124</v>
      </c>
      <c r="L40" s="480" t="str">
        <f t="shared" si="5"/>
        <v/>
      </c>
      <c r="M40" s="479">
        <v>155</v>
      </c>
      <c r="N40" s="305">
        <v>-164</v>
      </c>
      <c r="O40" s="305">
        <v>-164</v>
      </c>
      <c r="P40" s="480" t="str">
        <f t="shared" si="6"/>
        <v/>
      </c>
      <c r="Q40" s="480" t="str">
        <f t="shared" si="7"/>
        <v/>
      </c>
      <c r="R40" s="360"/>
      <c r="S40" s="360"/>
      <c r="T40" s="360"/>
    </row>
    <row r="41" spans="1:20" ht="15.75">
      <c r="A41" s="92"/>
      <c r="B41" s="93" t="s">
        <v>111</v>
      </c>
      <c r="C41" s="299" t="str">
        <f t="shared" si="4"/>
        <v/>
      </c>
      <c r="D41" s="92" t="s">
        <v>5</v>
      </c>
      <c r="E41" s="483" t="s">
        <v>1990</v>
      </c>
      <c r="F41" s="304">
        <v>29996</v>
      </c>
      <c r="G41" s="94" t="s">
        <v>366</v>
      </c>
      <c r="H41" s="305"/>
      <c r="I41" s="305"/>
      <c r="J41" s="305"/>
      <c r="K41" s="305"/>
      <c r="L41" s="303" t="str">
        <f t="shared" si="5"/>
        <v/>
      </c>
      <c r="M41" s="305"/>
      <c r="N41" s="305"/>
      <c r="O41" s="305"/>
      <c r="P41" s="303" t="str">
        <f t="shared" si="6"/>
        <v/>
      </c>
      <c r="Q41" s="303" t="str">
        <f t="shared" si="7"/>
        <v/>
      </c>
      <c r="R41" s="92"/>
      <c r="S41" s="92"/>
      <c r="T41" s="92"/>
    </row>
    <row r="42" spans="1:20">
      <c r="A42" s="92"/>
      <c r="B42" s="93" t="s">
        <v>259</v>
      </c>
      <c r="C42" s="299" t="str">
        <f t="shared" ref="C42:C54" si="8">IF(AND(W25&gt;=15,W25&lt;=20),"J",IF(AND(W25&gt;=21,W25&lt;=35),"S",IF(W25&gt;=35,"M","")))</f>
        <v/>
      </c>
      <c r="D42" s="92"/>
      <c r="E42" s="2"/>
      <c r="F42" s="94"/>
      <c r="G42" s="94"/>
      <c r="H42" s="92"/>
      <c r="I42" s="92"/>
      <c r="J42" s="92"/>
      <c r="K42" s="92"/>
      <c r="L42" s="299" t="str">
        <f t="shared" ref="L42:L54" si="9">IF(COUNTIF(X25, "TRUE"),MAX(I42:K42), "")</f>
        <v/>
      </c>
      <c r="M42" s="92"/>
      <c r="N42" s="92"/>
      <c r="O42" s="92"/>
      <c r="P42" s="299" t="str">
        <f t="shared" ref="P42:P54" si="10">IF(COUNTIF(Y25, "TRUE")=1,MAX(M42:O42), "")</f>
        <v/>
      </c>
      <c r="Q42" s="299" t="str">
        <f t="shared" ref="Q42:Q54" si="11">IF(COUNTIF(X25:Y25,"TRUE")=2,SUM(L42,P42), "")</f>
        <v/>
      </c>
      <c r="R42" s="92"/>
      <c r="S42" s="92"/>
      <c r="T42" s="92"/>
    </row>
    <row r="43" spans="1:20">
      <c r="A43" s="92"/>
      <c r="B43" s="93" t="s">
        <v>259</v>
      </c>
      <c r="C43" s="299" t="str">
        <f t="shared" si="8"/>
        <v/>
      </c>
      <c r="D43" s="92"/>
      <c r="E43" s="2"/>
      <c r="F43" s="94"/>
      <c r="G43" s="94"/>
      <c r="H43" s="92"/>
      <c r="I43" s="92"/>
      <c r="J43" s="92"/>
      <c r="K43" s="92"/>
      <c r="L43" s="299" t="str">
        <f t="shared" si="9"/>
        <v/>
      </c>
      <c r="M43" s="92"/>
      <c r="N43" s="92"/>
      <c r="O43" s="92"/>
      <c r="P43" s="299" t="str">
        <f t="shared" si="10"/>
        <v/>
      </c>
      <c r="Q43" s="299" t="str">
        <f t="shared" si="11"/>
        <v/>
      </c>
      <c r="R43" s="92"/>
      <c r="S43" s="92"/>
      <c r="T43" s="92"/>
    </row>
    <row r="44" spans="1:20">
      <c r="A44" s="92"/>
      <c r="B44" s="93" t="s">
        <v>259</v>
      </c>
      <c r="C44" s="299" t="str">
        <f t="shared" si="8"/>
        <v/>
      </c>
      <c r="D44" s="92"/>
      <c r="E44" s="2"/>
      <c r="F44" s="94"/>
      <c r="G44" s="94"/>
      <c r="H44" s="92"/>
      <c r="I44" s="92"/>
      <c r="J44" s="92"/>
      <c r="K44" s="92"/>
      <c r="L44" s="299" t="str">
        <f t="shared" si="9"/>
        <v/>
      </c>
      <c r="M44" s="92"/>
      <c r="N44" s="92"/>
      <c r="O44" s="92"/>
      <c r="P44" s="299" t="str">
        <f t="shared" si="10"/>
        <v/>
      </c>
      <c r="Q44" s="299" t="str">
        <f t="shared" si="11"/>
        <v/>
      </c>
      <c r="R44" s="92"/>
      <c r="S44" s="92"/>
      <c r="T44" s="92"/>
    </row>
    <row r="45" spans="1:20">
      <c r="A45" s="92"/>
      <c r="B45" s="93" t="s">
        <v>259</v>
      </c>
      <c r="C45" s="299" t="str">
        <f t="shared" si="8"/>
        <v/>
      </c>
      <c r="D45" s="92"/>
      <c r="E45" s="2"/>
      <c r="F45" s="94"/>
      <c r="G45" s="94"/>
      <c r="H45" s="92"/>
      <c r="I45" s="92"/>
      <c r="J45" s="92"/>
      <c r="K45" s="92"/>
      <c r="L45" s="299" t="str">
        <f t="shared" si="9"/>
        <v/>
      </c>
      <c r="M45" s="92"/>
      <c r="N45" s="92"/>
      <c r="O45" s="92"/>
      <c r="P45" s="299" t="str">
        <f t="shared" si="10"/>
        <v/>
      </c>
      <c r="Q45" s="299" t="str">
        <f t="shared" si="11"/>
        <v/>
      </c>
      <c r="R45" s="92"/>
      <c r="S45" s="92"/>
      <c r="T45" s="92"/>
    </row>
    <row r="46" spans="1:20">
      <c r="A46" s="92"/>
      <c r="B46" s="93" t="s">
        <v>259</v>
      </c>
      <c r="C46" s="299" t="str">
        <f t="shared" si="8"/>
        <v/>
      </c>
      <c r="D46" s="92"/>
      <c r="E46" s="2"/>
      <c r="F46" s="94"/>
      <c r="G46" s="94"/>
      <c r="H46" s="92"/>
      <c r="I46" s="92"/>
      <c r="J46" s="92"/>
      <c r="K46" s="92"/>
      <c r="L46" s="299" t="str">
        <f t="shared" si="9"/>
        <v/>
      </c>
      <c r="M46" s="92"/>
      <c r="N46" s="92"/>
      <c r="O46" s="92"/>
      <c r="P46" s="299" t="str">
        <f t="shared" si="10"/>
        <v/>
      </c>
      <c r="Q46" s="299" t="str">
        <f t="shared" si="11"/>
        <v/>
      </c>
      <c r="R46" s="92"/>
      <c r="S46" s="92"/>
      <c r="T46" s="92"/>
    </row>
    <row r="47" spans="1:20">
      <c r="A47" s="92"/>
      <c r="B47" s="93" t="s">
        <v>259</v>
      </c>
      <c r="C47" s="299" t="str">
        <f t="shared" si="8"/>
        <v/>
      </c>
      <c r="D47" s="92"/>
      <c r="E47" s="2"/>
      <c r="F47" s="94"/>
      <c r="G47" s="94"/>
      <c r="H47" s="92"/>
      <c r="I47" s="92"/>
      <c r="J47" s="92"/>
      <c r="K47" s="92"/>
      <c r="L47" s="299" t="str">
        <f t="shared" si="9"/>
        <v/>
      </c>
      <c r="M47" s="92"/>
      <c r="N47" s="92"/>
      <c r="O47" s="92"/>
      <c r="P47" s="299" t="str">
        <f t="shared" si="10"/>
        <v/>
      </c>
      <c r="Q47" s="299" t="str">
        <f t="shared" si="11"/>
        <v/>
      </c>
      <c r="R47" s="92"/>
      <c r="S47" s="92"/>
      <c r="T47" s="92"/>
    </row>
    <row r="48" spans="1:20">
      <c r="A48" s="299"/>
      <c r="B48" s="300" t="s">
        <v>259</v>
      </c>
      <c r="C48" s="299" t="str">
        <f t="shared" si="8"/>
        <v/>
      </c>
      <c r="D48" s="92"/>
      <c r="E48" s="2"/>
      <c r="F48" s="94"/>
      <c r="G48" s="94"/>
      <c r="H48" s="92"/>
      <c r="I48" s="92"/>
      <c r="J48" s="92"/>
      <c r="K48" s="92"/>
      <c r="L48" s="299" t="str">
        <f t="shared" si="9"/>
        <v/>
      </c>
      <c r="M48" s="92"/>
      <c r="N48" s="92"/>
      <c r="O48" s="92"/>
      <c r="P48" s="299" t="str">
        <f t="shared" si="10"/>
        <v/>
      </c>
      <c r="Q48" s="299" t="str">
        <f t="shared" si="11"/>
        <v/>
      </c>
      <c r="R48" s="92"/>
      <c r="S48" s="92"/>
      <c r="T48" s="92"/>
    </row>
    <row r="49" spans="1:20">
      <c r="A49" s="92"/>
      <c r="B49" s="93" t="s">
        <v>259</v>
      </c>
      <c r="C49" s="299" t="str">
        <f t="shared" si="8"/>
        <v/>
      </c>
      <c r="D49" s="92"/>
      <c r="E49" s="2"/>
      <c r="F49" s="94"/>
      <c r="G49" s="94"/>
      <c r="H49" s="92"/>
      <c r="I49" s="92"/>
      <c r="J49" s="92"/>
      <c r="K49" s="92"/>
      <c r="L49" s="299" t="str">
        <f t="shared" si="9"/>
        <v/>
      </c>
      <c r="M49" s="92"/>
      <c r="N49" s="92"/>
      <c r="O49" s="92"/>
      <c r="P49" s="299" t="str">
        <f t="shared" si="10"/>
        <v/>
      </c>
      <c r="Q49" s="299" t="str">
        <f t="shared" si="11"/>
        <v/>
      </c>
      <c r="R49" s="92"/>
      <c r="S49" s="92"/>
      <c r="T49" s="92"/>
    </row>
    <row r="50" spans="1:20">
      <c r="A50" s="92"/>
      <c r="B50" s="93" t="s">
        <v>259</v>
      </c>
      <c r="C50" s="299" t="str">
        <f t="shared" si="8"/>
        <v/>
      </c>
      <c r="D50" s="92"/>
      <c r="E50" s="2"/>
      <c r="F50" s="94"/>
      <c r="G50" s="94"/>
      <c r="H50" s="92"/>
      <c r="I50" s="92"/>
      <c r="J50" s="92"/>
      <c r="K50" s="92"/>
      <c r="L50" s="299" t="str">
        <f t="shared" si="9"/>
        <v/>
      </c>
      <c r="M50" s="92"/>
      <c r="N50" s="92"/>
      <c r="O50" s="92"/>
      <c r="P50" s="299" t="str">
        <f t="shared" si="10"/>
        <v/>
      </c>
      <c r="Q50" s="299" t="str">
        <f t="shared" si="11"/>
        <v/>
      </c>
      <c r="R50" s="92"/>
      <c r="S50" s="92"/>
      <c r="T50" s="92"/>
    </row>
    <row r="51" spans="1:20">
      <c r="A51" s="92"/>
      <c r="B51" s="93" t="s">
        <v>259</v>
      </c>
      <c r="C51" s="299" t="str">
        <f t="shared" si="8"/>
        <v/>
      </c>
      <c r="D51" s="92"/>
      <c r="E51" s="2"/>
      <c r="F51" s="94"/>
      <c r="G51" s="94"/>
      <c r="H51" s="92"/>
      <c r="I51" s="92"/>
      <c r="J51" s="92"/>
      <c r="K51" s="92"/>
      <c r="L51" s="299" t="str">
        <f t="shared" si="9"/>
        <v/>
      </c>
      <c r="M51" s="92"/>
      <c r="N51" s="92"/>
      <c r="O51" s="92"/>
      <c r="P51" s="299" t="str">
        <f t="shared" si="10"/>
        <v/>
      </c>
      <c r="Q51" s="299" t="str">
        <f t="shared" si="11"/>
        <v/>
      </c>
      <c r="R51" s="92"/>
      <c r="S51" s="92"/>
      <c r="T51" s="92"/>
    </row>
    <row r="52" spans="1:20">
      <c r="A52" s="92"/>
      <c r="B52" s="93" t="s">
        <v>259</v>
      </c>
      <c r="C52" s="299" t="str">
        <f t="shared" si="8"/>
        <v/>
      </c>
      <c r="D52" s="92"/>
      <c r="E52" s="2"/>
      <c r="F52" s="94"/>
      <c r="G52" s="94"/>
      <c r="H52" s="92"/>
      <c r="I52" s="92"/>
      <c r="J52" s="92"/>
      <c r="K52" s="92"/>
      <c r="L52" s="299" t="str">
        <f t="shared" si="9"/>
        <v/>
      </c>
      <c r="M52" s="92"/>
      <c r="N52" s="92"/>
      <c r="O52" s="92"/>
      <c r="P52" s="299" t="str">
        <f t="shared" si="10"/>
        <v/>
      </c>
      <c r="Q52" s="299" t="str">
        <f t="shared" si="11"/>
        <v/>
      </c>
      <c r="R52" s="92"/>
      <c r="S52" s="92"/>
      <c r="T52" s="92"/>
    </row>
    <row r="53" spans="1:20">
      <c r="A53" s="92"/>
      <c r="B53" s="93" t="s">
        <v>259</v>
      </c>
      <c r="C53" s="299" t="str">
        <f t="shared" si="8"/>
        <v/>
      </c>
      <c r="D53" s="92"/>
      <c r="E53" s="2"/>
      <c r="F53" s="94"/>
      <c r="G53" s="94"/>
      <c r="H53" s="92"/>
      <c r="I53" s="92"/>
      <c r="J53" s="92"/>
      <c r="K53" s="92"/>
      <c r="L53" s="299" t="str">
        <f t="shared" si="9"/>
        <v/>
      </c>
      <c r="M53" s="92"/>
      <c r="N53" s="92"/>
      <c r="O53" s="92"/>
      <c r="P53" s="299" t="str">
        <f t="shared" si="10"/>
        <v/>
      </c>
      <c r="Q53" s="299" t="str">
        <f t="shared" si="11"/>
        <v/>
      </c>
      <c r="R53" s="92"/>
      <c r="S53" s="92"/>
      <c r="T53" s="92"/>
    </row>
    <row r="54" spans="1:20">
      <c r="A54" s="92"/>
      <c r="B54" s="93" t="s">
        <v>259</v>
      </c>
      <c r="C54" s="299" t="str">
        <f t="shared" si="8"/>
        <v/>
      </c>
      <c r="D54" s="92"/>
      <c r="E54" s="2"/>
      <c r="F54" s="94"/>
      <c r="G54" s="94"/>
      <c r="H54" s="92"/>
      <c r="I54" s="92"/>
      <c r="J54" s="92"/>
      <c r="K54" s="92"/>
      <c r="L54" s="299" t="str">
        <f t="shared" si="9"/>
        <v/>
      </c>
      <c r="M54" s="92"/>
      <c r="N54" s="92"/>
      <c r="O54" s="92"/>
      <c r="P54" s="299" t="str">
        <f t="shared" si="10"/>
        <v/>
      </c>
      <c r="Q54" s="299" t="str">
        <f t="shared" si="11"/>
        <v/>
      </c>
      <c r="R54" s="92"/>
      <c r="S54" s="92"/>
      <c r="T54" s="92"/>
    </row>
    <row r="55" spans="1:20" ht="15.75">
      <c r="A55" s="72"/>
      <c r="B55" s="72"/>
      <c r="C55" s="95"/>
      <c r="D55" s="524" t="s">
        <v>1613</v>
      </c>
      <c r="E55" s="524"/>
      <c r="F55" s="524"/>
      <c r="G55" s="524"/>
      <c r="H55" s="524"/>
      <c r="I55" s="72"/>
      <c r="J55" s="97"/>
      <c r="K55" s="97"/>
      <c r="L55" s="97"/>
      <c r="M55" s="72"/>
      <c r="N55" s="95" t="s">
        <v>369</v>
      </c>
      <c r="O55" s="471" t="s">
        <v>1611</v>
      </c>
      <c r="P55" s="470"/>
      <c r="Q55" s="470"/>
      <c r="R55" s="73"/>
      <c r="S55" s="73"/>
      <c r="T55" s="73"/>
    </row>
    <row r="56" spans="1:20">
      <c r="A56" s="72"/>
      <c r="B56" s="72"/>
      <c r="C56" s="72"/>
      <c r="D56" s="524" t="s">
        <v>1979</v>
      </c>
      <c r="E56" s="524"/>
      <c r="F56" s="524"/>
      <c r="G56" s="524"/>
      <c r="H56" s="524"/>
      <c r="I56" s="72"/>
      <c r="J56" s="72"/>
      <c r="K56" s="72"/>
      <c r="L56" s="72"/>
      <c r="M56" s="72"/>
      <c r="N56" s="72"/>
      <c r="O56" s="72"/>
      <c r="P56" s="72"/>
      <c r="Q56" s="72"/>
      <c r="R56" s="73"/>
      <c r="S56" s="73"/>
      <c r="T56" s="73"/>
    </row>
    <row r="57" spans="1:20" ht="15.75">
      <c r="A57" s="72"/>
      <c r="B57" s="72"/>
      <c r="C57" s="72"/>
      <c r="D57" s="525" t="s">
        <v>1607</v>
      </c>
      <c r="E57" s="525"/>
      <c r="F57" s="525"/>
      <c r="G57" s="525"/>
      <c r="H57" s="525"/>
      <c r="I57" s="72"/>
      <c r="J57" s="97"/>
      <c r="K57" s="97"/>
      <c r="L57" s="97"/>
      <c r="M57" s="72"/>
      <c r="N57" s="95" t="s">
        <v>372</v>
      </c>
      <c r="O57" s="523">
        <v>42301</v>
      </c>
      <c r="P57" s="523"/>
      <c r="Q57" s="523"/>
      <c r="R57" s="73"/>
      <c r="S57" s="73"/>
      <c r="T57" s="73"/>
    </row>
    <row r="58" spans="1:20">
      <c r="A58" s="72"/>
      <c r="B58" s="72"/>
      <c r="C58" s="72"/>
      <c r="D58" s="525"/>
      <c r="E58" s="525"/>
      <c r="F58" s="525"/>
      <c r="G58" s="525"/>
      <c r="H58" s="525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73"/>
      <c r="T58" s="73"/>
    </row>
    <row r="59" spans="1:20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ht="15.75">
      <c r="A60" s="73"/>
      <c r="B60" s="73"/>
      <c r="C60" s="73"/>
      <c r="D60" s="73"/>
      <c r="E60" s="73" t="s">
        <v>1188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1:20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1:20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1:20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0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1:20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1:20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1:20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1:20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1:20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1:20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1:20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1:20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1:20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1:20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1:20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1:20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1:20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  <row r="105" spans="1:20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0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0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0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0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0" spans="1:20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:20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66"/>
      <c r="S111" s="66"/>
      <c r="T111" s="66"/>
    </row>
    <row r="112" spans="1:20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66"/>
      <c r="S112" s="66"/>
      <c r="T112" s="66"/>
    </row>
    <row r="113" spans="1:20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66"/>
      <c r="S113" s="66"/>
      <c r="T113" s="66"/>
    </row>
    <row r="114" spans="1:20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66"/>
      <c r="S114" s="66"/>
      <c r="T114" s="66"/>
    </row>
    <row r="115" spans="1:20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66"/>
      <c r="S115" s="66"/>
      <c r="T115" s="66"/>
    </row>
    <row r="116" spans="1:20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66"/>
      <c r="S116" s="66"/>
      <c r="T116" s="66"/>
    </row>
    <row r="117" spans="1:20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66"/>
      <c r="S117" s="66"/>
      <c r="T117" s="66"/>
    </row>
    <row r="118" spans="1:20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66"/>
      <c r="S118" s="66"/>
      <c r="T118" s="66"/>
    </row>
    <row r="119" spans="1:20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66"/>
      <c r="S119" s="66"/>
      <c r="T119" s="66"/>
    </row>
    <row r="120" spans="1:20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66"/>
      <c r="S120" s="66"/>
      <c r="T120" s="66"/>
    </row>
    <row r="121" spans="1:20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66"/>
      <c r="S121" s="66"/>
      <c r="T121" s="66"/>
    </row>
    <row r="122" spans="1:20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66"/>
      <c r="S122" s="66"/>
      <c r="T122" s="66"/>
    </row>
    <row r="123" spans="1:20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66"/>
      <c r="S123" s="66"/>
      <c r="T123" s="66"/>
    </row>
    <row r="124" spans="1:20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66"/>
      <c r="S124" s="66"/>
      <c r="T124" s="66"/>
    </row>
    <row r="125" spans="1:20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66"/>
      <c r="S125" s="66"/>
      <c r="T125" s="66"/>
    </row>
    <row r="126" spans="1:20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66"/>
      <c r="S126" s="66"/>
      <c r="T126" s="66"/>
    </row>
    <row r="127" spans="1:20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66"/>
      <c r="S127" s="66"/>
      <c r="T127" s="66"/>
    </row>
    <row r="128" spans="1:20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1:20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1:20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1:20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1:20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1:20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1:20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1:20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1:20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1:20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1:20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1:20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1:20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1:20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1:20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1:20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1:20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1:20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1:20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1:20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1:20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1:20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1:20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1:20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1:20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1:20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1:20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1:20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1:20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1:20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1:20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1:20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1:20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1:20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1:20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1:20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1:20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1:20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1:20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1:20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1:20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1:20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1:20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1:20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  <row r="172" spans="1:20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</row>
    <row r="173" spans="1:20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</row>
    <row r="174" spans="1:20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</row>
    <row r="175" spans="1:20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</row>
    <row r="176" spans="1:20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</row>
    <row r="177" spans="1:20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</row>
    <row r="178" spans="1:20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</row>
    <row r="179" spans="1:20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1:20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</row>
    <row r="181" spans="1:20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</row>
    <row r="182" spans="1:20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</row>
    <row r="183" spans="1:20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</row>
    <row r="184" spans="1:20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</row>
    <row r="185" spans="1:20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</row>
    <row r="186" spans="1:20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1:20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spans="1:20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1:20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spans="1:20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1:20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1:20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spans="1:20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spans="1:20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spans="1:20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  <row r="198" spans="1:20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</row>
    <row r="199" spans="1:20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</row>
    <row r="200" spans="1:20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</row>
    <row r="201" spans="1:20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</row>
    <row r="202" spans="1:20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</row>
    <row r="203" spans="1:20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</row>
    <row r="204" spans="1:20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</row>
    <row r="205" spans="1:20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</row>
    <row r="206" spans="1:20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</row>
    <row r="207" spans="1:20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</row>
    <row r="208" spans="1:20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</row>
    <row r="209" spans="1:20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</row>
    <row r="210" spans="1:20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</row>
    <row r="211" spans="1:20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</row>
    <row r="212" spans="1:20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</row>
    <row r="213" spans="1:20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</row>
    <row r="214" spans="1:20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</row>
    <row r="215" spans="1:20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</row>
    <row r="216" spans="1:20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spans="1:20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</row>
    <row r="218" spans="1:20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</row>
    <row r="219" spans="1:20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</row>
    <row r="220" spans="1:20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</row>
    <row r="221" spans="1:20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</row>
    <row r="222" spans="1:20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spans="1:20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spans="1:20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1:20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</row>
    <row r="227" spans="1:20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</row>
    <row r="228" spans="1:20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</row>
    <row r="229" spans="1:20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</row>
    <row r="230" spans="1:20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</row>
    <row r="231" spans="1:20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</row>
    <row r="232" spans="1:20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</row>
    <row r="233" spans="1:20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</row>
    <row r="234" spans="1:20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</row>
    <row r="235" spans="1:20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</row>
    <row r="236" spans="1:20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</row>
    <row r="237" spans="1:20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</row>
    <row r="238" spans="1:20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</row>
    <row r="239" spans="1:20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</row>
    <row r="240" spans="1:20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</row>
    <row r="241" spans="1:20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</row>
    <row r="242" spans="1:20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</row>
    <row r="243" spans="1:20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</row>
    <row r="244" spans="1:20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</row>
    <row r="245" spans="1:20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</row>
    <row r="246" spans="1:20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</row>
    <row r="247" spans="1:20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</row>
    <row r="248" spans="1:20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</row>
    <row r="249" spans="1:20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</row>
    <row r="250" spans="1:20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</row>
    <row r="251" spans="1:20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</row>
    <row r="252" spans="1:20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</row>
    <row r="253" spans="1:20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</row>
    <row r="254" spans="1:20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</row>
    <row r="255" spans="1:20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</row>
    <row r="256" spans="1:20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</row>
    <row r="257" spans="1:20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</row>
    <row r="258" spans="1:20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</row>
    <row r="259" spans="1:20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</row>
    <row r="260" spans="1:20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</row>
    <row r="261" spans="1:20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</row>
    <row r="262" spans="1:20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</row>
    <row r="263" spans="1:20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</row>
    <row r="264" spans="1:20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</row>
    <row r="265" spans="1:20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</row>
    <row r="266" spans="1:20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</row>
    <row r="267" spans="1:20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</row>
    <row r="268" spans="1:20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</row>
    <row r="269" spans="1:20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</row>
    <row r="270" spans="1:20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</row>
    <row r="271" spans="1:20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</row>
    <row r="272" spans="1:20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</row>
    <row r="273" spans="1:20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</row>
    <row r="274" spans="1:20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</row>
    <row r="275" spans="1:20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</row>
    <row r="276" spans="1:20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</row>
    <row r="277" spans="1:20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</row>
    <row r="278" spans="1:20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</row>
    <row r="279" spans="1:20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</row>
    <row r="280" spans="1:20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</row>
    <row r="281" spans="1:20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</row>
    <row r="282" spans="1:20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</row>
    <row r="283" spans="1:20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</row>
    <row r="284" spans="1:20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</row>
    <row r="285" spans="1:20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</row>
    <row r="286" spans="1:20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</row>
    <row r="287" spans="1:20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</row>
    <row r="288" spans="1:20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</row>
    <row r="289" spans="1:20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</row>
    <row r="290" spans="1:20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</row>
    <row r="291" spans="1:20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</row>
    <row r="292" spans="1:20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</row>
    <row r="293" spans="1:20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</row>
    <row r="294" spans="1:20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</row>
    <row r="295" spans="1:20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</row>
    <row r="296" spans="1:20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</row>
    <row r="297" spans="1:20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</row>
    <row r="298" spans="1:20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</row>
    <row r="299" spans="1:20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</row>
    <row r="300" spans="1:20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</row>
    <row r="301" spans="1:20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</row>
    <row r="302" spans="1:20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</row>
    <row r="303" spans="1:20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</row>
    <row r="304" spans="1:20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</row>
    <row r="305" spans="1:20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</row>
    <row r="306" spans="1:20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</row>
    <row r="307" spans="1:20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</row>
    <row r="308" spans="1:20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</row>
    <row r="309" spans="1:20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</row>
    <row r="310" spans="1:20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</row>
    <row r="311" spans="1:20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</row>
    <row r="312" spans="1:20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</row>
    <row r="313" spans="1:20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</row>
    <row r="314" spans="1:20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</row>
    <row r="315" spans="1:20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</row>
    <row r="316" spans="1:20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</row>
    <row r="317" spans="1:20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</row>
    <row r="318" spans="1:20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</row>
    <row r="319" spans="1:20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</row>
    <row r="320" spans="1:20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</row>
    <row r="321" spans="1:20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</row>
    <row r="322" spans="1:20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</row>
    <row r="323" spans="1:20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</row>
    <row r="324" spans="1:20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</row>
    <row r="325" spans="1:20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</row>
    <row r="326" spans="1:20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</row>
    <row r="327" spans="1:20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</row>
    <row r="328" spans="1:20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</row>
    <row r="329" spans="1:20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</row>
    <row r="330" spans="1:20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</row>
    <row r="331" spans="1:20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</row>
    <row r="332" spans="1:20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</row>
    <row r="333" spans="1:20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</row>
    <row r="334" spans="1:20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</row>
    <row r="335" spans="1:20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</row>
    <row r="336" spans="1:20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</row>
    <row r="337" spans="1:20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</row>
    <row r="338" spans="1:20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</row>
    <row r="339" spans="1:20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</row>
    <row r="340" spans="1:20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</row>
    <row r="341" spans="1:20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</row>
    <row r="342" spans="1:20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</row>
    <row r="343" spans="1:20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</row>
    <row r="344" spans="1:20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</row>
    <row r="345" spans="1:20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</row>
    <row r="346" spans="1:20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</row>
    <row r="347" spans="1:20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</row>
    <row r="348" spans="1:20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</row>
    <row r="349" spans="1:20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</row>
    <row r="350" spans="1:20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</row>
    <row r="351" spans="1:20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</row>
    <row r="352" spans="1:20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</row>
    <row r="353" spans="1:20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</row>
    <row r="354" spans="1:20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</row>
    <row r="355" spans="1:20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</row>
    <row r="356" spans="1:20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</row>
    <row r="357" spans="1:20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</row>
    <row r="358" spans="1:20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</row>
    <row r="359" spans="1:20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</row>
    <row r="360" spans="1:20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</row>
    <row r="361" spans="1:20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</row>
    <row r="362" spans="1:20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</row>
    <row r="363" spans="1:20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</row>
    <row r="364" spans="1:20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</row>
    <row r="365" spans="1:20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</row>
    <row r="366" spans="1:20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</row>
    <row r="367" spans="1:20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</row>
    <row r="368" spans="1:20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</row>
    <row r="369" spans="1:20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</row>
    <row r="370" spans="1:20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</row>
    <row r="371" spans="1:20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</row>
    <row r="372" spans="1:20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</row>
    <row r="373" spans="1:20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</row>
    <row r="374" spans="1:20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</row>
    <row r="375" spans="1:20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</row>
    <row r="376" spans="1:20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</row>
    <row r="377" spans="1:20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</row>
    <row r="378" spans="1:20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</row>
    <row r="379" spans="1:20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</row>
    <row r="380" spans="1:20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</row>
    <row r="381" spans="1:20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</row>
    <row r="382" spans="1:20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</row>
    <row r="383" spans="1:20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</row>
    <row r="384" spans="1:20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</row>
    <row r="385" spans="1:20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</row>
    <row r="386" spans="1:20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</row>
    <row r="387" spans="1:20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</row>
    <row r="388" spans="1:20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</row>
    <row r="389" spans="1:20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</row>
    <row r="390" spans="1:20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</row>
    <row r="391" spans="1:20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</row>
    <row r="392" spans="1:20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</row>
    <row r="393" spans="1:20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</row>
    <row r="394" spans="1:20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</row>
    <row r="395" spans="1:20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</row>
    <row r="396" spans="1:20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</row>
    <row r="397" spans="1:20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</row>
    <row r="398" spans="1:20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</row>
    <row r="399" spans="1:20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</row>
    <row r="400" spans="1:20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</row>
    <row r="401" spans="1:20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</row>
    <row r="402" spans="1:20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</row>
    <row r="403" spans="1:20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</row>
    <row r="404" spans="1:20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</row>
    <row r="405" spans="1:20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</row>
    <row r="406" spans="1:20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</row>
    <row r="407" spans="1:20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</row>
    <row r="408" spans="1:20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</row>
    <row r="409" spans="1:20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</row>
    <row r="410" spans="1:20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</row>
    <row r="411" spans="1:20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</row>
    <row r="412" spans="1:20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</row>
    <row r="413" spans="1:20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</row>
    <row r="414" spans="1:20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</row>
    <row r="415" spans="1:20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</row>
    <row r="416" spans="1:20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</row>
    <row r="417" spans="1:20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</row>
    <row r="418" spans="1:20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</row>
    <row r="419" spans="1:20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</row>
    <row r="420" spans="1:20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</row>
    <row r="421" spans="1:20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</row>
    <row r="422" spans="1:20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</row>
    <row r="423" spans="1:20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</row>
    <row r="424" spans="1:20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</row>
    <row r="425" spans="1:20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</row>
    <row r="426" spans="1:20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</row>
    <row r="427" spans="1:20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</row>
    <row r="428" spans="1:20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</row>
    <row r="429" spans="1:20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</row>
    <row r="430" spans="1:20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</row>
    <row r="431" spans="1:20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</row>
    <row r="432" spans="1:20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</row>
    <row r="433" spans="1:20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</row>
    <row r="434" spans="1:20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</row>
    <row r="435" spans="1:20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</row>
    <row r="436" spans="1:20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</row>
    <row r="437" spans="1:20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</row>
    <row r="438" spans="1:20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</row>
    <row r="439" spans="1:20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</row>
    <row r="440" spans="1:20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</row>
    <row r="441" spans="1:20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</row>
    <row r="442" spans="1:20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</row>
    <row r="443" spans="1:20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</row>
    <row r="444" spans="1:20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</row>
    <row r="445" spans="1:20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</row>
    <row r="446" spans="1:20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</row>
    <row r="447" spans="1:20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</row>
    <row r="448" spans="1:20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</row>
    <row r="449" spans="1:20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</row>
    <row r="450" spans="1:20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</row>
    <row r="451" spans="1:20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</row>
    <row r="452" spans="1:20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</row>
    <row r="453" spans="1:20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</row>
    <row r="454" spans="1:20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</row>
    <row r="455" spans="1:20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</row>
    <row r="456" spans="1:20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</row>
    <row r="457" spans="1:20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</row>
    <row r="458" spans="1:20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</row>
    <row r="459" spans="1:20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</row>
    <row r="460" spans="1:20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</row>
    <row r="461" spans="1:20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</row>
    <row r="462" spans="1:20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</row>
    <row r="463" spans="1:20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</row>
    <row r="464" spans="1:20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</row>
    <row r="465" spans="1:20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</row>
    <row r="466" spans="1:20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</row>
    <row r="467" spans="1:20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</row>
    <row r="468" spans="1:20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</row>
    <row r="469" spans="1:20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</row>
    <row r="470" spans="1:20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</row>
    <row r="471" spans="1:20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</row>
    <row r="472" spans="1:20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</row>
    <row r="473" spans="1:20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</row>
    <row r="474" spans="1:20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</row>
    <row r="475" spans="1:20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</row>
    <row r="476" spans="1:20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</row>
    <row r="477" spans="1:20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</row>
    <row r="478" spans="1:20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</row>
    <row r="479" spans="1:20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</row>
    <row r="480" spans="1:20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</row>
    <row r="481" spans="1:20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</row>
    <row r="482" spans="1:20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</row>
    <row r="483" spans="1:20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</row>
    <row r="484" spans="1:20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</row>
    <row r="485" spans="1:20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</row>
    <row r="486" spans="1:20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</row>
    <row r="487" spans="1:20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</row>
    <row r="488" spans="1:20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</row>
    <row r="489" spans="1:20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</row>
    <row r="490" spans="1:20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</row>
    <row r="491" spans="1:20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</row>
    <row r="492" spans="1:20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</row>
    <row r="493" spans="1:20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</row>
    <row r="494" spans="1:20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</row>
    <row r="495" spans="1:20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</row>
    <row r="496" spans="1:20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</row>
    <row r="497" spans="1:20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</row>
    <row r="498" spans="1:20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</row>
    <row r="499" spans="1:20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</row>
    <row r="500" spans="1:20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</row>
    <row r="501" spans="1:20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</row>
    <row r="502" spans="1:20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</row>
    <row r="503" spans="1:20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</row>
    <row r="504" spans="1:20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</row>
    <row r="505" spans="1:20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</row>
    <row r="506" spans="1:20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</row>
    <row r="507" spans="1:20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</row>
    <row r="508" spans="1:20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</row>
    <row r="509" spans="1:20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</row>
    <row r="510" spans="1:20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</row>
    <row r="511" spans="1:20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</row>
    <row r="512" spans="1:20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</row>
    <row r="513" spans="1:20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</row>
    <row r="514" spans="1:20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</row>
    <row r="515" spans="1:20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</row>
    <row r="516" spans="1:20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</row>
    <row r="517" spans="1:20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</row>
    <row r="518" spans="1:20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</row>
    <row r="519" spans="1:20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</row>
    <row r="520" spans="1:20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</row>
    <row r="521" spans="1:20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</row>
    <row r="522" spans="1:20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</row>
    <row r="523" spans="1:20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</row>
    <row r="524" spans="1:20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</row>
    <row r="525" spans="1:20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</row>
    <row r="526" spans="1:20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</row>
    <row r="527" spans="1:20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</row>
    <row r="528" spans="1:20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</row>
    <row r="529" spans="1:20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</row>
    <row r="530" spans="1:20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</row>
    <row r="531" spans="1:20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</row>
    <row r="532" spans="1:20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</row>
    <row r="533" spans="1:20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</row>
    <row r="534" spans="1:20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</row>
    <row r="535" spans="1:20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</row>
    <row r="536" spans="1:20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</row>
    <row r="537" spans="1:20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</row>
    <row r="538" spans="1:20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</row>
    <row r="539" spans="1:20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</row>
    <row r="540" spans="1:20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</row>
    <row r="541" spans="1:20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</row>
    <row r="542" spans="1:20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</row>
    <row r="543" spans="1:20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</row>
    <row r="544" spans="1:20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</row>
    <row r="545" spans="1:20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</row>
    <row r="546" spans="1:20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</row>
    <row r="547" spans="1:20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</row>
    <row r="548" spans="1:20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</row>
    <row r="549" spans="1:20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</row>
    <row r="550" spans="1:20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</row>
    <row r="551" spans="1:20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</row>
    <row r="552" spans="1:20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</row>
    <row r="553" spans="1:20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</row>
    <row r="554" spans="1:20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</row>
    <row r="555" spans="1:20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</row>
    <row r="556" spans="1:20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</row>
    <row r="557" spans="1:20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</row>
    <row r="558" spans="1:20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</row>
    <row r="559" spans="1:20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</row>
    <row r="560" spans="1:20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</row>
    <row r="561" spans="1:17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</row>
    <row r="562" spans="1:17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</row>
    <row r="563" spans="1:17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</row>
    <row r="564" spans="1:17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</row>
    <row r="565" spans="1:17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</row>
    <row r="566" spans="1:17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</row>
    <row r="567" spans="1:17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</row>
    <row r="568" spans="1:17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</row>
    <row r="569" spans="1:17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</row>
    <row r="570" spans="1:17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</row>
    <row r="571" spans="1:17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</row>
  </sheetData>
  <mergeCells count="9">
    <mergeCell ref="D57:H57"/>
    <mergeCell ref="D58:H58"/>
    <mergeCell ref="O57:Q57"/>
    <mergeCell ref="E11:G11"/>
    <mergeCell ref="F7:M7"/>
    <mergeCell ref="H12:I12"/>
    <mergeCell ref="I14:K14"/>
    <mergeCell ref="D55:H55"/>
    <mergeCell ref="D56:H56"/>
  </mergeCells>
  <hyperlinks>
    <hyperlink ref="T5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2"/>
  <sheetViews>
    <sheetView topLeftCell="A5" workbookViewId="0">
      <selection activeCell="E11" sqref="E11:J11"/>
    </sheetView>
  </sheetViews>
  <sheetFormatPr defaultColWidth="11.42578125" defaultRowHeight="15"/>
  <cols>
    <col min="1" max="1" width="4.42578125" style="376" customWidth="1"/>
    <col min="2" max="2" width="4.28515625" style="376" customWidth="1"/>
    <col min="3" max="3" width="7.28515625" style="376" customWidth="1"/>
    <col min="4" max="4" width="5.7109375" style="376" customWidth="1"/>
    <col min="5" max="5" width="5.42578125" style="376" customWidth="1"/>
    <col min="6" max="6" width="20.140625" style="376" customWidth="1"/>
    <col min="7" max="7" width="7.85546875" style="376" customWidth="1"/>
    <col min="8" max="8" width="6.28515625" style="376" customWidth="1"/>
    <col min="9" max="9" width="5.7109375" style="376" customWidth="1"/>
    <col min="10" max="10" width="5.28515625" style="376" customWidth="1"/>
    <col min="11" max="17" width="4.85546875" style="376" customWidth="1"/>
    <col min="18" max="18" width="5.7109375" style="376" customWidth="1"/>
    <col min="19" max="19" width="5.28515625" style="376" bestFit="1" customWidth="1"/>
    <col min="20" max="20" width="5.140625" style="376" customWidth="1"/>
    <col min="21" max="21" width="6.42578125" style="376" customWidth="1"/>
  </cols>
  <sheetData>
    <row r="1" spans="1:21">
      <c r="Q1" s="377"/>
      <c r="R1" s="377"/>
      <c r="S1" s="377"/>
      <c r="T1" s="377"/>
      <c r="U1" s="378" t="s">
        <v>235</v>
      </c>
    </row>
    <row r="2" spans="1:21">
      <c r="Q2" s="377"/>
      <c r="R2" s="377"/>
      <c r="S2" s="377"/>
      <c r="T2" s="377"/>
      <c r="U2" s="378" t="s">
        <v>236</v>
      </c>
    </row>
    <row r="3" spans="1:21">
      <c r="Q3" s="377"/>
      <c r="R3" s="377"/>
      <c r="S3" s="377"/>
      <c r="T3" s="377"/>
      <c r="U3" s="378" t="s">
        <v>237</v>
      </c>
    </row>
    <row r="4" spans="1:21">
      <c r="Q4" s="377"/>
      <c r="R4" s="377"/>
      <c r="S4" s="377"/>
      <c r="T4" s="377"/>
      <c r="U4" s="378" t="s">
        <v>238</v>
      </c>
    </row>
    <row r="5" spans="1:21">
      <c r="Q5" s="381"/>
      <c r="R5" s="381"/>
      <c r="S5" s="381"/>
      <c r="T5" s="381"/>
      <c r="U5" s="382" t="s">
        <v>239</v>
      </c>
    </row>
    <row r="6" spans="1:21">
      <c r="Q6" s="381"/>
      <c r="R6" s="381"/>
      <c r="S6" s="381"/>
      <c r="T6" s="381"/>
      <c r="U6" s="378" t="s">
        <v>240</v>
      </c>
    </row>
    <row r="7" spans="1:21" ht="18.75">
      <c r="C7" s="474"/>
      <c r="D7" s="383"/>
      <c r="E7" s="474"/>
      <c r="F7" s="474"/>
      <c r="G7" s="507" t="s">
        <v>241</v>
      </c>
      <c r="H7" s="507"/>
      <c r="I7" s="507"/>
      <c r="J7" s="507"/>
      <c r="K7" s="507"/>
      <c r="L7" s="507"/>
      <c r="M7" s="507"/>
      <c r="N7" s="507"/>
      <c r="O7" s="474"/>
      <c r="P7" s="474"/>
      <c r="Q7" s="474"/>
      <c r="R7" s="474"/>
      <c r="S7" s="474"/>
      <c r="T7" s="474"/>
      <c r="U7" s="474"/>
    </row>
    <row r="8" spans="1:21">
      <c r="A8" s="384"/>
      <c r="B8" s="38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</row>
    <row r="9" spans="1:21">
      <c r="A9" s="385"/>
      <c r="B9" s="38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</row>
    <row r="10" spans="1:21">
      <c r="A10" s="385"/>
      <c r="B10" s="38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</row>
    <row r="11" spans="1:21" ht="18.75">
      <c r="A11" s="386"/>
      <c r="B11" s="386"/>
      <c r="C11" s="386"/>
      <c r="D11" s="387" t="s">
        <v>55</v>
      </c>
      <c r="E11" s="505" t="s">
        <v>1992</v>
      </c>
      <c r="F11" s="505"/>
      <c r="G11" s="505"/>
      <c r="H11" s="505"/>
      <c r="I11" s="505"/>
      <c r="J11" s="505"/>
      <c r="K11" s="386"/>
      <c r="L11" s="386"/>
      <c r="M11" s="387" t="s">
        <v>0</v>
      </c>
      <c r="N11" s="386" t="s">
        <v>98</v>
      </c>
      <c r="O11" s="386"/>
      <c r="P11" s="472"/>
      <c r="Q11" s="472" t="s">
        <v>882</v>
      </c>
      <c r="R11" s="472"/>
      <c r="S11" s="472"/>
      <c r="T11" s="472"/>
      <c r="U11" s="386"/>
    </row>
    <row r="12" spans="1:21" ht="18.75">
      <c r="A12" s="475"/>
      <c r="B12" s="475"/>
      <c r="C12" s="475"/>
      <c r="D12" s="388" t="s">
        <v>56</v>
      </c>
      <c r="E12" s="477"/>
      <c r="F12" s="81">
        <v>42301</v>
      </c>
      <c r="G12" s="387" t="s">
        <v>53</v>
      </c>
      <c r="H12" s="387"/>
      <c r="I12" s="508"/>
      <c r="J12" s="508"/>
      <c r="K12" s="386"/>
      <c r="L12" s="386"/>
      <c r="M12" s="387" t="s">
        <v>54</v>
      </c>
      <c r="N12" s="13" t="s">
        <v>1993</v>
      </c>
      <c r="O12" s="472"/>
      <c r="P12" s="472"/>
      <c r="Q12" s="472"/>
      <c r="R12" s="472"/>
      <c r="S12" s="472"/>
      <c r="T12" s="472"/>
      <c r="U12" s="475"/>
    </row>
    <row r="13" spans="1:21" ht="15.75" thickBot="1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</row>
    <row r="14" spans="1:21" ht="15.75" thickBot="1">
      <c r="A14" s="83" t="s">
        <v>245</v>
      </c>
      <c r="B14" s="473"/>
      <c r="C14" s="319" t="s">
        <v>923</v>
      </c>
      <c r="D14" s="473"/>
      <c r="E14" s="473" t="s">
        <v>246</v>
      </c>
      <c r="F14" s="83" t="s">
        <v>13</v>
      </c>
      <c r="G14" s="473" t="s">
        <v>247</v>
      </c>
      <c r="H14" s="473"/>
      <c r="I14" s="473" t="s">
        <v>248</v>
      </c>
      <c r="J14" s="519" t="s">
        <v>249</v>
      </c>
      <c r="K14" s="520"/>
      <c r="L14" s="521"/>
      <c r="M14" s="476" t="s">
        <v>250</v>
      </c>
      <c r="N14" s="87"/>
      <c r="O14" s="87" t="s">
        <v>251</v>
      </c>
      <c r="P14" s="87"/>
      <c r="Q14" s="473" t="s">
        <v>250</v>
      </c>
      <c r="R14" s="473"/>
      <c r="S14" s="473"/>
      <c r="T14" s="473"/>
      <c r="U14" s="473"/>
    </row>
    <row r="15" spans="1:21" ht="15.75" thickBot="1">
      <c r="A15" s="90" t="s">
        <v>252</v>
      </c>
      <c r="B15" s="91" t="s">
        <v>253</v>
      </c>
      <c r="C15" s="91" t="s">
        <v>924</v>
      </c>
      <c r="D15" s="91" t="s">
        <v>42</v>
      </c>
      <c r="E15" s="91" t="s">
        <v>254</v>
      </c>
      <c r="F15" s="90" t="s">
        <v>255</v>
      </c>
      <c r="G15" s="91" t="s">
        <v>256</v>
      </c>
      <c r="H15" s="91" t="s">
        <v>1</v>
      </c>
      <c r="I15" s="91" t="s">
        <v>246</v>
      </c>
      <c r="J15" s="87">
        <v>1</v>
      </c>
      <c r="K15" s="87">
        <v>2</v>
      </c>
      <c r="L15" s="87">
        <v>3</v>
      </c>
      <c r="M15" s="87" t="s">
        <v>257</v>
      </c>
      <c r="N15" s="87">
        <v>1</v>
      </c>
      <c r="O15" s="87">
        <v>2</v>
      </c>
      <c r="P15" s="87">
        <v>3</v>
      </c>
      <c r="Q15" s="91" t="s">
        <v>258</v>
      </c>
      <c r="R15" s="91" t="s">
        <v>3</v>
      </c>
      <c r="S15" s="91" t="s">
        <v>4</v>
      </c>
      <c r="T15" s="91" t="s">
        <v>48</v>
      </c>
      <c r="U15" s="91" t="s">
        <v>44</v>
      </c>
    </row>
    <row r="16" spans="1:21" ht="15.75">
      <c r="A16" s="4">
        <v>2</v>
      </c>
      <c r="B16" s="101" t="s">
        <v>259</v>
      </c>
      <c r="C16" s="4">
        <v>210328</v>
      </c>
      <c r="D16" s="4" t="s">
        <v>1199</v>
      </c>
      <c r="E16" s="4">
        <v>58</v>
      </c>
      <c r="F16" s="4" t="s">
        <v>1994</v>
      </c>
      <c r="G16" s="5">
        <v>1992</v>
      </c>
      <c r="H16" s="5"/>
      <c r="I16" s="4">
        <v>56</v>
      </c>
      <c r="J16" s="27">
        <v>-49</v>
      </c>
      <c r="K16" s="27">
        <v>52</v>
      </c>
      <c r="L16" s="488">
        <v>54</v>
      </c>
      <c r="M16" s="489">
        <v>54</v>
      </c>
      <c r="N16" s="27">
        <v>65</v>
      </c>
      <c r="O16" s="27">
        <v>-68</v>
      </c>
      <c r="P16" s="488">
        <v>-68</v>
      </c>
      <c r="Q16" s="490">
        <v>65</v>
      </c>
      <c r="R16" s="490">
        <v>119</v>
      </c>
      <c r="S16" s="4"/>
      <c r="T16" s="4"/>
      <c r="U16" s="4">
        <v>171.97</v>
      </c>
    </row>
    <row r="17" spans="1:21" ht="15.75">
      <c r="A17" s="2">
        <v>6</v>
      </c>
      <c r="B17" s="101" t="s">
        <v>259</v>
      </c>
      <c r="C17" s="2">
        <v>202843</v>
      </c>
      <c r="D17" s="2" t="s">
        <v>1194</v>
      </c>
      <c r="E17" s="2">
        <v>58</v>
      </c>
      <c r="F17" s="2" t="s">
        <v>1995</v>
      </c>
      <c r="G17" s="3">
        <v>1997</v>
      </c>
      <c r="H17" s="3"/>
      <c r="I17" s="2">
        <v>57.7</v>
      </c>
      <c r="J17" s="26">
        <v>55</v>
      </c>
      <c r="K17" s="26">
        <v>-60</v>
      </c>
      <c r="L17" s="26">
        <v>-62</v>
      </c>
      <c r="M17" s="491">
        <v>55</v>
      </c>
      <c r="N17" s="26">
        <v>71</v>
      </c>
      <c r="O17" s="492">
        <v>75</v>
      </c>
      <c r="P17" s="492">
        <v>-83</v>
      </c>
      <c r="Q17" s="493">
        <v>75</v>
      </c>
      <c r="R17" s="493">
        <v>130</v>
      </c>
      <c r="S17" s="2"/>
      <c r="T17" s="2"/>
      <c r="U17" s="2">
        <v>183.72</v>
      </c>
    </row>
    <row r="18" spans="1:21" ht="15.75">
      <c r="A18" s="2">
        <v>7</v>
      </c>
      <c r="B18" s="101" t="s">
        <v>259</v>
      </c>
      <c r="C18" s="2">
        <v>220429</v>
      </c>
      <c r="D18" s="2" t="s">
        <v>1996</v>
      </c>
      <c r="E18" s="2">
        <v>69</v>
      </c>
      <c r="F18" s="2" t="s">
        <v>1997</v>
      </c>
      <c r="G18" s="3">
        <v>1979</v>
      </c>
      <c r="H18" s="3"/>
      <c r="I18" s="2">
        <v>65.400000000000006</v>
      </c>
      <c r="J18" s="492">
        <v>48</v>
      </c>
      <c r="K18" s="26">
        <v>51</v>
      </c>
      <c r="L18" s="492">
        <v>55</v>
      </c>
      <c r="M18" s="491">
        <v>55</v>
      </c>
      <c r="N18" s="26">
        <v>65</v>
      </c>
      <c r="O18" s="26">
        <v>68</v>
      </c>
      <c r="P18" s="492">
        <v>70</v>
      </c>
      <c r="Q18" s="493">
        <v>70</v>
      </c>
      <c r="R18" s="493">
        <v>125</v>
      </c>
      <c r="S18" s="2"/>
      <c r="T18" s="2"/>
      <c r="U18" s="2">
        <v>162.12</v>
      </c>
    </row>
    <row r="19" spans="1:21" ht="15.75">
      <c r="A19" s="2">
        <v>10</v>
      </c>
      <c r="B19" s="101" t="s">
        <v>259</v>
      </c>
      <c r="C19" s="2">
        <v>214086</v>
      </c>
      <c r="D19" s="2" t="s">
        <v>1199</v>
      </c>
      <c r="E19" s="2">
        <v>75</v>
      </c>
      <c r="F19" s="2" t="s">
        <v>1232</v>
      </c>
      <c r="G19" s="3">
        <v>1990</v>
      </c>
      <c r="H19" s="3"/>
      <c r="I19" s="2">
        <v>72.7</v>
      </c>
      <c r="J19" s="26">
        <v>40</v>
      </c>
      <c r="K19" s="26">
        <v>-45</v>
      </c>
      <c r="L19" s="492">
        <v>45</v>
      </c>
      <c r="M19" s="491">
        <v>45</v>
      </c>
      <c r="N19" s="26">
        <v>55</v>
      </c>
      <c r="O19" s="26">
        <v>60</v>
      </c>
      <c r="P19" s="26">
        <v>65</v>
      </c>
      <c r="Q19" s="493">
        <v>65</v>
      </c>
      <c r="R19" s="493">
        <v>110</v>
      </c>
      <c r="S19" s="2"/>
      <c r="T19" s="2"/>
      <c r="U19" s="2">
        <v>133.94999999999999</v>
      </c>
    </row>
    <row r="20" spans="1:21" ht="15.75">
      <c r="A20" s="2">
        <v>1</v>
      </c>
      <c r="B20" s="101" t="s">
        <v>259</v>
      </c>
      <c r="C20" s="2">
        <v>212574</v>
      </c>
      <c r="D20" s="2" t="s">
        <v>1199</v>
      </c>
      <c r="E20" s="2">
        <v>58</v>
      </c>
      <c r="F20" s="2" t="s">
        <v>1998</v>
      </c>
      <c r="G20" s="3">
        <v>1994</v>
      </c>
      <c r="H20" s="3"/>
      <c r="I20" s="2">
        <v>54.2</v>
      </c>
      <c r="J20" s="26">
        <v>53</v>
      </c>
      <c r="K20" s="26">
        <v>-56</v>
      </c>
      <c r="L20" s="26">
        <v>-58</v>
      </c>
      <c r="M20" s="491">
        <v>53</v>
      </c>
      <c r="N20" s="492">
        <v>-68</v>
      </c>
      <c r="O20" s="26">
        <v>68</v>
      </c>
      <c r="P20" s="492">
        <v>-70</v>
      </c>
      <c r="Q20" s="493">
        <v>68</v>
      </c>
      <c r="R20" s="493">
        <v>121</v>
      </c>
      <c r="S20" s="2"/>
      <c r="T20" s="2"/>
      <c r="U20" s="2">
        <v>179.31</v>
      </c>
    </row>
    <row r="21" spans="1:21" ht="15.75">
      <c r="A21" s="2">
        <v>3</v>
      </c>
      <c r="B21" s="101" t="s">
        <v>259</v>
      </c>
      <c r="C21" s="2">
        <v>219069</v>
      </c>
      <c r="D21" s="2" t="s">
        <v>1177</v>
      </c>
      <c r="E21" s="2">
        <v>63</v>
      </c>
      <c r="F21" s="2" t="s">
        <v>1999</v>
      </c>
      <c r="G21" s="3">
        <v>1999</v>
      </c>
      <c r="H21" s="3"/>
      <c r="I21" s="2">
        <v>62.9</v>
      </c>
      <c r="J21" s="26">
        <v>-35</v>
      </c>
      <c r="K21" s="26">
        <v>35</v>
      </c>
      <c r="L21" s="492">
        <v>37</v>
      </c>
      <c r="M21" s="491">
        <v>37</v>
      </c>
      <c r="N21" s="26">
        <v>40</v>
      </c>
      <c r="O21" s="492">
        <v>43</v>
      </c>
      <c r="P21" s="492">
        <v>45</v>
      </c>
      <c r="Q21" s="493">
        <v>45</v>
      </c>
      <c r="R21" s="493">
        <v>82</v>
      </c>
      <c r="S21" s="2"/>
      <c r="T21" s="2"/>
      <c r="U21" s="2">
        <v>108.97</v>
      </c>
    </row>
    <row r="22" spans="1:21" ht="15.75">
      <c r="A22" s="2">
        <v>4</v>
      </c>
      <c r="B22" s="101" t="s">
        <v>259</v>
      </c>
      <c r="C22" s="2">
        <v>217380</v>
      </c>
      <c r="D22" s="2" t="s">
        <v>1177</v>
      </c>
      <c r="E22" s="2" t="s">
        <v>2000</v>
      </c>
      <c r="F22" s="2" t="s">
        <v>2001</v>
      </c>
      <c r="G22" s="3">
        <v>2005</v>
      </c>
      <c r="H22" s="3"/>
      <c r="I22" s="2">
        <v>30.9</v>
      </c>
      <c r="J22" s="26">
        <v>14</v>
      </c>
      <c r="K22" s="26">
        <v>16</v>
      </c>
      <c r="L22" s="492">
        <v>17</v>
      </c>
      <c r="M22" s="491">
        <v>17</v>
      </c>
      <c r="N22" s="26">
        <v>-17</v>
      </c>
      <c r="O22" s="492">
        <v>17</v>
      </c>
      <c r="P22" s="26">
        <v>22</v>
      </c>
      <c r="Q22" s="493">
        <v>22</v>
      </c>
      <c r="R22" s="493">
        <v>39</v>
      </c>
      <c r="S22" s="2"/>
      <c r="T22" s="2"/>
      <c r="U22" s="2">
        <v>101.49</v>
      </c>
    </row>
    <row r="23" spans="1:21" ht="15.75">
      <c r="A23" s="2">
        <v>5</v>
      </c>
      <c r="B23" s="101" t="s">
        <v>259</v>
      </c>
      <c r="C23" s="2">
        <v>217710</v>
      </c>
      <c r="D23" s="2" t="s">
        <v>1177</v>
      </c>
      <c r="E23" s="2" t="s">
        <v>1136</v>
      </c>
      <c r="F23" s="2" t="s">
        <v>2002</v>
      </c>
      <c r="G23" s="3">
        <v>2002</v>
      </c>
      <c r="H23" s="3"/>
      <c r="I23" s="2">
        <v>58.1</v>
      </c>
      <c r="J23" s="492">
        <v>18</v>
      </c>
      <c r="K23" s="26">
        <v>22</v>
      </c>
      <c r="L23" s="26">
        <v>-26</v>
      </c>
      <c r="M23" s="491">
        <v>22</v>
      </c>
      <c r="N23" s="26">
        <v>25</v>
      </c>
      <c r="O23" s="26">
        <v>31</v>
      </c>
      <c r="P23" s="26">
        <v>33</v>
      </c>
      <c r="Q23" s="493">
        <v>33</v>
      </c>
      <c r="R23" s="493">
        <v>55</v>
      </c>
      <c r="S23" s="2"/>
      <c r="T23" s="2"/>
      <c r="U23" s="2">
        <v>77.34</v>
      </c>
    </row>
    <row r="24" spans="1:21">
      <c r="A24" s="2">
        <v>8</v>
      </c>
      <c r="B24" s="101" t="s">
        <v>259</v>
      </c>
      <c r="C24" s="2">
        <v>208209</v>
      </c>
      <c r="D24" s="2" t="s">
        <v>1199</v>
      </c>
      <c r="E24" s="2">
        <v>63</v>
      </c>
      <c r="F24" s="2" t="s">
        <v>2003</v>
      </c>
      <c r="G24" s="3">
        <v>1991</v>
      </c>
      <c r="H24" s="3"/>
      <c r="I24" s="2">
        <v>62.5</v>
      </c>
      <c r="J24" s="2">
        <v>-71</v>
      </c>
      <c r="K24" s="2">
        <v>-71</v>
      </c>
      <c r="L24" s="2">
        <v>-71</v>
      </c>
      <c r="M24" s="493">
        <v>0</v>
      </c>
      <c r="N24" s="2">
        <v>-88</v>
      </c>
      <c r="O24" s="2">
        <v>-89</v>
      </c>
      <c r="P24" s="2">
        <v>-90</v>
      </c>
      <c r="Q24" s="493">
        <v>0</v>
      </c>
      <c r="R24" s="493">
        <v>0</v>
      </c>
      <c r="S24" s="2"/>
      <c r="T24" s="2"/>
      <c r="U24" s="2">
        <v>0</v>
      </c>
    </row>
    <row r="25" spans="1:21">
      <c r="A25" s="2">
        <v>9</v>
      </c>
      <c r="B25" s="103" t="s">
        <v>259</v>
      </c>
      <c r="C25" s="2">
        <v>218798</v>
      </c>
      <c r="D25" s="2" t="s">
        <v>1177</v>
      </c>
      <c r="E25" s="2">
        <v>58</v>
      </c>
      <c r="F25" s="2" t="s">
        <v>2004</v>
      </c>
      <c r="G25" s="3">
        <v>2003</v>
      </c>
      <c r="H25" s="3"/>
      <c r="I25" s="2">
        <v>57.4</v>
      </c>
      <c r="J25" s="2">
        <v>28</v>
      </c>
      <c r="K25" s="2">
        <v>32</v>
      </c>
      <c r="L25" s="2">
        <v>-35</v>
      </c>
      <c r="M25" s="493">
        <v>32</v>
      </c>
      <c r="N25" s="2">
        <v>-42</v>
      </c>
      <c r="O25" s="2">
        <v>42</v>
      </c>
      <c r="P25" s="2">
        <v>-44</v>
      </c>
      <c r="Q25" s="493">
        <v>42</v>
      </c>
      <c r="R25" s="493">
        <v>74</v>
      </c>
      <c r="S25" s="2"/>
      <c r="T25" s="2"/>
      <c r="U25" s="2">
        <v>104.98</v>
      </c>
    </row>
    <row r="26" spans="1:21">
      <c r="A26" s="2"/>
      <c r="B26" s="103"/>
      <c r="C26" s="2"/>
      <c r="D26" s="2"/>
      <c r="E26" s="2"/>
      <c r="F26" s="2"/>
      <c r="G26" s="3"/>
      <c r="H26" s="3"/>
      <c r="I26" s="2"/>
      <c r="J26" s="2"/>
      <c r="K26" s="2"/>
      <c r="L26" s="2"/>
      <c r="M26" s="493"/>
      <c r="N26" s="2"/>
      <c r="O26" s="2"/>
      <c r="P26" s="2"/>
      <c r="Q26" s="2"/>
      <c r="R26" s="2"/>
      <c r="S26" s="2"/>
      <c r="T26" s="2"/>
      <c r="U26" s="2"/>
    </row>
    <row r="27" spans="1:21">
      <c r="A27" s="4">
        <v>14</v>
      </c>
      <c r="B27" s="101" t="s">
        <v>111</v>
      </c>
      <c r="C27" s="4">
        <v>201542</v>
      </c>
      <c r="D27" s="4" t="s">
        <v>1194</v>
      </c>
      <c r="E27" s="4" t="s">
        <v>1801</v>
      </c>
      <c r="F27" s="4" t="s">
        <v>2005</v>
      </c>
      <c r="G27" s="5">
        <v>1996</v>
      </c>
      <c r="H27" s="5"/>
      <c r="I27" s="4">
        <v>76.3</v>
      </c>
      <c r="J27" s="494">
        <v>103</v>
      </c>
      <c r="K27" s="494">
        <v>-110</v>
      </c>
      <c r="L27" s="494">
        <v>-110</v>
      </c>
      <c r="M27" s="495">
        <v>103</v>
      </c>
      <c r="N27" s="494">
        <v>140</v>
      </c>
      <c r="O27" s="494">
        <v>145</v>
      </c>
      <c r="P27" s="494">
        <v>-150</v>
      </c>
      <c r="Q27" s="490">
        <v>145</v>
      </c>
      <c r="R27" s="490">
        <v>248</v>
      </c>
      <c r="S27" s="4"/>
      <c r="T27" s="4"/>
      <c r="U27" s="4">
        <v>313.93</v>
      </c>
    </row>
    <row r="28" spans="1:21">
      <c r="A28" s="2">
        <v>8</v>
      </c>
      <c r="B28" s="101" t="s">
        <v>111</v>
      </c>
      <c r="C28" s="2">
        <v>221244</v>
      </c>
      <c r="D28" s="2" t="s">
        <v>1177</v>
      </c>
      <c r="E28" s="2" t="s">
        <v>1816</v>
      </c>
      <c r="F28" s="2" t="s">
        <v>2006</v>
      </c>
      <c r="G28" s="3">
        <v>1999</v>
      </c>
      <c r="H28" s="3"/>
      <c r="I28" s="2">
        <v>52.3</v>
      </c>
      <c r="J28" s="496">
        <v>50</v>
      </c>
      <c r="K28" s="496">
        <v>52</v>
      </c>
      <c r="L28" s="496">
        <v>55</v>
      </c>
      <c r="M28" s="497">
        <v>55</v>
      </c>
      <c r="N28" s="496">
        <v>-68</v>
      </c>
      <c r="O28" s="496">
        <v>68</v>
      </c>
      <c r="P28" s="496">
        <v>71</v>
      </c>
      <c r="Q28" s="493">
        <v>71</v>
      </c>
      <c r="R28" s="493">
        <v>126</v>
      </c>
      <c r="S28" s="2"/>
      <c r="T28" s="2"/>
      <c r="U28" s="2">
        <v>207.81</v>
      </c>
    </row>
    <row r="29" spans="1:21">
      <c r="A29" s="2">
        <v>10</v>
      </c>
      <c r="B29" s="101" t="s">
        <v>111</v>
      </c>
      <c r="C29" s="2">
        <v>217378</v>
      </c>
      <c r="D29" s="2" t="s">
        <v>1177</v>
      </c>
      <c r="E29" s="2" t="s">
        <v>1794</v>
      </c>
      <c r="F29" s="2" t="s">
        <v>2007</v>
      </c>
      <c r="G29" s="3">
        <v>2002</v>
      </c>
      <c r="H29" s="3"/>
      <c r="I29" s="2">
        <v>84.5</v>
      </c>
      <c r="J29" s="496">
        <v>70</v>
      </c>
      <c r="K29" s="496">
        <v>74</v>
      </c>
      <c r="L29" s="496">
        <v>-78</v>
      </c>
      <c r="M29" s="497">
        <v>74</v>
      </c>
      <c r="N29" s="496">
        <v>71</v>
      </c>
      <c r="O29" s="496">
        <v>75</v>
      </c>
      <c r="P29" s="496">
        <v>-79</v>
      </c>
      <c r="Q29" s="493">
        <v>75</v>
      </c>
      <c r="R29" s="493">
        <v>149</v>
      </c>
      <c r="S29" s="2"/>
      <c r="T29" s="2"/>
      <c r="U29" s="2">
        <v>178.58</v>
      </c>
    </row>
    <row r="30" spans="1:21">
      <c r="A30" s="2">
        <v>9</v>
      </c>
      <c r="B30" s="101" t="s">
        <v>111</v>
      </c>
      <c r="C30" s="2">
        <v>217379</v>
      </c>
      <c r="D30" s="2" t="s">
        <v>1177</v>
      </c>
      <c r="E30" s="2" t="s">
        <v>1826</v>
      </c>
      <c r="F30" s="2" t="s">
        <v>2008</v>
      </c>
      <c r="G30" s="3">
        <v>2002</v>
      </c>
      <c r="H30" s="3"/>
      <c r="I30" s="2">
        <v>88.3</v>
      </c>
      <c r="J30" s="496">
        <v>63</v>
      </c>
      <c r="K30" s="496">
        <v>68</v>
      </c>
      <c r="L30" s="496">
        <v>71</v>
      </c>
      <c r="M30" s="497">
        <v>71</v>
      </c>
      <c r="N30" s="496">
        <v>78</v>
      </c>
      <c r="O30" s="496">
        <v>-83</v>
      </c>
      <c r="P30" s="496">
        <v>85</v>
      </c>
      <c r="Q30" s="493">
        <v>85</v>
      </c>
      <c r="R30" s="493">
        <v>156</v>
      </c>
      <c r="S30" s="2"/>
      <c r="T30" s="2"/>
      <c r="U30" s="2">
        <v>183.03</v>
      </c>
    </row>
    <row r="31" spans="1:21">
      <c r="A31" s="2">
        <v>13</v>
      </c>
      <c r="B31" s="101" t="s">
        <v>111</v>
      </c>
      <c r="C31" s="2">
        <v>220430</v>
      </c>
      <c r="D31" s="2" t="s">
        <v>1177</v>
      </c>
      <c r="E31" s="2" t="s">
        <v>1805</v>
      </c>
      <c r="F31" s="2" t="s">
        <v>2009</v>
      </c>
      <c r="G31" s="3">
        <v>2002</v>
      </c>
      <c r="H31" s="3"/>
      <c r="I31" s="2">
        <v>64.3</v>
      </c>
      <c r="J31" s="496">
        <v>-38</v>
      </c>
      <c r="K31" s="496">
        <v>38</v>
      </c>
      <c r="L31" s="496">
        <v>-43</v>
      </c>
      <c r="M31" s="497">
        <v>38</v>
      </c>
      <c r="N31" s="496">
        <v>50</v>
      </c>
      <c r="O31" s="496">
        <v>55</v>
      </c>
      <c r="P31" s="496">
        <v>-60</v>
      </c>
      <c r="Q31" s="493">
        <v>55</v>
      </c>
      <c r="R31" s="493">
        <v>93</v>
      </c>
      <c r="S31" s="2"/>
      <c r="T31" s="2"/>
      <c r="U31" s="2">
        <v>131.11000000000001</v>
      </c>
    </row>
    <row r="32" spans="1:21">
      <c r="A32" s="2">
        <v>6</v>
      </c>
      <c r="B32" s="101" t="s">
        <v>111</v>
      </c>
      <c r="C32" s="2">
        <v>217646</v>
      </c>
      <c r="D32" s="2" t="s">
        <v>1177</v>
      </c>
      <c r="E32" s="2" t="s">
        <v>1838</v>
      </c>
      <c r="F32" s="2" t="s">
        <v>2010</v>
      </c>
      <c r="G32" s="3">
        <v>2001</v>
      </c>
      <c r="H32" s="3"/>
      <c r="I32" s="2">
        <v>39.5</v>
      </c>
      <c r="J32" s="496">
        <v>31</v>
      </c>
      <c r="K32" s="496">
        <v>-35</v>
      </c>
      <c r="L32" s="496">
        <v>35</v>
      </c>
      <c r="M32" s="497">
        <v>35</v>
      </c>
      <c r="N32" s="496">
        <v>35</v>
      </c>
      <c r="O32" s="496">
        <v>37</v>
      </c>
      <c r="P32" s="496">
        <v>40</v>
      </c>
      <c r="Q32" s="493">
        <v>40</v>
      </c>
      <c r="R32" s="493">
        <v>75</v>
      </c>
      <c r="S32" s="2"/>
      <c r="T32" s="2"/>
      <c r="U32" s="2">
        <v>160.5</v>
      </c>
    </row>
    <row r="33" spans="1:21">
      <c r="A33" s="2">
        <v>7</v>
      </c>
      <c r="B33" s="101" t="s">
        <v>111</v>
      </c>
      <c r="C33" s="2">
        <v>210299</v>
      </c>
      <c r="D33" s="2" t="s">
        <v>1194</v>
      </c>
      <c r="E33" s="2" t="s">
        <v>1823</v>
      </c>
      <c r="F33" s="2" t="s">
        <v>2011</v>
      </c>
      <c r="G33" s="3">
        <v>1995</v>
      </c>
      <c r="H33" s="3"/>
      <c r="I33" s="2">
        <v>61.7</v>
      </c>
      <c r="J33" s="496">
        <v>85</v>
      </c>
      <c r="K33" s="496">
        <v>-92</v>
      </c>
      <c r="L33" s="496">
        <v>-92</v>
      </c>
      <c r="M33" s="497">
        <v>85</v>
      </c>
      <c r="N33" s="496">
        <v>100</v>
      </c>
      <c r="O33" s="496">
        <v>105</v>
      </c>
      <c r="P33" s="496">
        <v>110</v>
      </c>
      <c r="Q33" s="493">
        <v>110</v>
      </c>
      <c r="R33" s="493">
        <v>195</v>
      </c>
      <c r="S33" s="2"/>
      <c r="T33" s="2"/>
      <c r="U33" s="2">
        <v>283</v>
      </c>
    </row>
    <row r="34" spans="1:21">
      <c r="A34" s="2">
        <v>17</v>
      </c>
      <c r="B34" s="101" t="s">
        <v>111</v>
      </c>
      <c r="C34" s="2">
        <v>216770</v>
      </c>
      <c r="D34" s="2" t="s">
        <v>1203</v>
      </c>
      <c r="E34" s="2" t="s">
        <v>1794</v>
      </c>
      <c r="F34" s="2" t="s">
        <v>2012</v>
      </c>
      <c r="G34" s="3">
        <v>1979</v>
      </c>
      <c r="H34" s="3"/>
      <c r="I34" s="2">
        <v>82.6</v>
      </c>
      <c r="J34" s="496">
        <v>-82</v>
      </c>
      <c r="K34" s="496">
        <v>82</v>
      </c>
      <c r="L34" s="496">
        <v>-92</v>
      </c>
      <c r="M34" s="497">
        <v>82</v>
      </c>
      <c r="N34" s="496">
        <v>100</v>
      </c>
      <c r="O34" s="496">
        <v>108</v>
      </c>
      <c r="P34" s="496">
        <v>-115</v>
      </c>
      <c r="Q34" s="493">
        <v>108</v>
      </c>
      <c r="R34" s="493">
        <v>190</v>
      </c>
      <c r="S34" s="2"/>
      <c r="T34" s="2"/>
      <c r="U34" s="2">
        <v>230.37</v>
      </c>
    </row>
    <row r="35" spans="1:21">
      <c r="A35" s="2">
        <v>15</v>
      </c>
      <c r="B35" s="101" t="s">
        <v>111</v>
      </c>
      <c r="C35" s="2">
        <v>163624</v>
      </c>
      <c r="D35" s="2" t="s">
        <v>1203</v>
      </c>
      <c r="E35" s="2" t="s">
        <v>1796</v>
      </c>
      <c r="F35" s="2" t="s">
        <v>2013</v>
      </c>
      <c r="G35" s="3">
        <v>1967</v>
      </c>
      <c r="H35" s="3"/>
      <c r="I35" s="2">
        <v>96</v>
      </c>
      <c r="J35" s="496">
        <v>61</v>
      </c>
      <c r="K35" s="496">
        <v>63</v>
      </c>
      <c r="L35" s="496">
        <v>67</v>
      </c>
      <c r="M35" s="497">
        <v>67</v>
      </c>
      <c r="N35" s="496">
        <v>80</v>
      </c>
      <c r="O35" s="496">
        <v>84</v>
      </c>
      <c r="P35" s="496">
        <v>88</v>
      </c>
      <c r="Q35" s="493">
        <v>88</v>
      </c>
      <c r="R35" s="493">
        <v>155</v>
      </c>
      <c r="S35" s="2"/>
      <c r="T35" s="2"/>
      <c r="U35" s="2">
        <v>175.28</v>
      </c>
    </row>
    <row r="36" spans="1:21">
      <c r="A36" s="2">
        <v>4</v>
      </c>
      <c r="B36" s="101" t="s">
        <v>111</v>
      </c>
      <c r="C36" s="2">
        <v>220240</v>
      </c>
      <c r="D36" s="2" t="s">
        <v>1199</v>
      </c>
      <c r="E36" s="2" t="s">
        <v>1796</v>
      </c>
      <c r="F36" s="2" t="s">
        <v>2014</v>
      </c>
      <c r="G36" s="3">
        <v>1990</v>
      </c>
      <c r="H36" s="3"/>
      <c r="I36" s="2">
        <v>101.7</v>
      </c>
      <c r="J36" s="496">
        <v>-105</v>
      </c>
      <c r="K36" s="496">
        <v>105</v>
      </c>
      <c r="L36" s="496">
        <v>110</v>
      </c>
      <c r="M36" s="497">
        <v>110</v>
      </c>
      <c r="N36" s="496">
        <v>-136</v>
      </c>
      <c r="O36" s="496">
        <v>-136</v>
      </c>
      <c r="P36" s="496">
        <v>136</v>
      </c>
      <c r="Q36" s="493">
        <v>136</v>
      </c>
      <c r="R36" s="493">
        <v>246</v>
      </c>
      <c r="S36" s="2"/>
      <c r="T36" s="2"/>
      <c r="U36" s="2">
        <v>271.95999999999998</v>
      </c>
    </row>
    <row r="37" spans="1:21">
      <c r="A37" s="2">
        <v>18</v>
      </c>
      <c r="B37" s="101" t="s">
        <v>111</v>
      </c>
      <c r="C37" s="2">
        <v>211152</v>
      </c>
      <c r="D37" s="2" t="s">
        <v>1199</v>
      </c>
      <c r="E37" s="2" t="s">
        <v>1796</v>
      </c>
      <c r="F37" s="2" t="s">
        <v>909</v>
      </c>
      <c r="G37" s="3">
        <v>1982</v>
      </c>
      <c r="H37" s="3"/>
      <c r="I37" s="2">
        <v>102.6</v>
      </c>
      <c r="J37" s="496">
        <v>-81</v>
      </c>
      <c r="K37" s="496">
        <v>81</v>
      </c>
      <c r="L37" s="496">
        <v>90</v>
      </c>
      <c r="M37" s="497">
        <v>90</v>
      </c>
      <c r="N37" s="496">
        <v>102</v>
      </c>
      <c r="O37" s="496">
        <v>-120</v>
      </c>
      <c r="P37" s="496">
        <v>-120</v>
      </c>
      <c r="Q37" s="493">
        <v>102</v>
      </c>
      <c r="R37" s="493">
        <v>192</v>
      </c>
      <c r="S37" s="2"/>
      <c r="T37" s="2"/>
      <c r="U37" s="2">
        <v>211.57</v>
      </c>
    </row>
    <row r="38" spans="1:21">
      <c r="A38" s="2">
        <v>12</v>
      </c>
      <c r="B38" s="101" t="s">
        <v>111</v>
      </c>
      <c r="C38" s="2">
        <v>210709</v>
      </c>
      <c r="D38" s="2" t="s">
        <v>1199</v>
      </c>
      <c r="E38" s="2" t="s">
        <v>1805</v>
      </c>
      <c r="F38" s="2" t="s">
        <v>2015</v>
      </c>
      <c r="G38" s="3">
        <v>1993</v>
      </c>
      <c r="H38" s="3"/>
      <c r="I38" s="2">
        <v>66</v>
      </c>
      <c r="J38" s="496">
        <v>64</v>
      </c>
      <c r="K38" s="496">
        <v>70</v>
      </c>
      <c r="L38" s="496">
        <v>74</v>
      </c>
      <c r="M38" s="497">
        <v>74</v>
      </c>
      <c r="N38" s="496">
        <v>92</v>
      </c>
      <c r="O38" s="496">
        <v>96</v>
      </c>
      <c r="P38" s="496">
        <v>98</v>
      </c>
      <c r="Q38" s="493">
        <v>98</v>
      </c>
      <c r="R38" s="493">
        <v>172</v>
      </c>
      <c r="S38" s="2"/>
      <c r="T38" s="2"/>
      <c r="U38" s="2">
        <v>238.22</v>
      </c>
    </row>
    <row r="39" spans="1:21">
      <c r="A39" s="2">
        <v>5</v>
      </c>
      <c r="B39" s="101" t="s">
        <v>111</v>
      </c>
      <c r="C39" s="2">
        <v>201562</v>
      </c>
      <c r="D39" s="2" t="s">
        <v>1199</v>
      </c>
      <c r="E39" s="2" t="s">
        <v>1805</v>
      </c>
      <c r="F39" s="2" t="s">
        <v>2016</v>
      </c>
      <c r="G39" s="3">
        <v>1993</v>
      </c>
      <c r="H39" s="3"/>
      <c r="I39" s="2">
        <v>68.3</v>
      </c>
      <c r="J39" s="496">
        <v>95</v>
      </c>
      <c r="K39" s="496">
        <v>100</v>
      </c>
      <c r="L39" s="496">
        <v>-105</v>
      </c>
      <c r="M39" s="497">
        <v>100</v>
      </c>
      <c r="N39" s="496">
        <v>127</v>
      </c>
      <c r="O39" s="496">
        <v>-132</v>
      </c>
      <c r="P39" s="496">
        <v>-132</v>
      </c>
      <c r="Q39" s="493">
        <v>127</v>
      </c>
      <c r="R39" s="493">
        <v>227</v>
      </c>
      <c r="S39" s="2"/>
      <c r="T39" s="2"/>
      <c r="U39" s="2">
        <v>307.38</v>
      </c>
    </row>
    <row r="40" spans="1:21">
      <c r="A40" s="2">
        <v>19</v>
      </c>
      <c r="B40" s="101" t="s">
        <v>111</v>
      </c>
      <c r="C40" s="2">
        <v>207678</v>
      </c>
      <c r="D40" s="2" t="s">
        <v>1199</v>
      </c>
      <c r="E40" s="2" t="s">
        <v>1801</v>
      </c>
      <c r="F40" s="2" t="s">
        <v>2017</v>
      </c>
      <c r="G40" s="3">
        <v>1993</v>
      </c>
      <c r="H40" s="3"/>
      <c r="I40" s="2">
        <v>69.3</v>
      </c>
      <c r="J40" s="496">
        <v>90</v>
      </c>
      <c r="K40" s="496">
        <v>97</v>
      </c>
      <c r="L40" s="496">
        <v>-102</v>
      </c>
      <c r="M40" s="497">
        <v>97</v>
      </c>
      <c r="N40" s="496">
        <v>120</v>
      </c>
      <c r="O40" s="496">
        <v>125</v>
      </c>
      <c r="P40" s="496">
        <v>128</v>
      </c>
      <c r="Q40" s="493">
        <v>128</v>
      </c>
      <c r="R40" s="493">
        <v>225</v>
      </c>
      <c r="S40" s="2"/>
      <c r="T40" s="2"/>
      <c r="U40" s="2">
        <v>301.85000000000002</v>
      </c>
    </row>
    <row r="41" spans="1:21">
      <c r="A41" s="4">
        <v>16</v>
      </c>
      <c r="B41" s="101" t="s">
        <v>111</v>
      </c>
      <c r="C41" s="2">
        <v>218017</v>
      </c>
      <c r="D41" s="2" t="s">
        <v>1199</v>
      </c>
      <c r="E41" s="2" t="s">
        <v>1794</v>
      </c>
      <c r="F41" s="2" t="s">
        <v>2018</v>
      </c>
      <c r="G41" s="3">
        <v>1992</v>
      </c>
      <c r="H41" s="3"/>
      <c r="I41" s="2">
        <v>79.2</v>
      </c>
      <c r="J41" s="496">
        <v>105</v>
      </c>
      <c r="K41" s="496">
        <v>110</v>
      </c>
      <c r="L41" s="496">
        <v>113</v>
      </c>
      <c r="M41" s="497">
        <v>113</v>
      </c>
      <c r="N41" s="496">
        <v>134</v>
      </c>
      <c r="O41" s="496">
        <v>-139</v>
      </c>
      <c r="P41" s="496">
        <v>-140</v>
      </c>
      <c r="Q41" s="493">
        <v>134</v>
      </c>
      <c r="R41" s="493">
        <v>247</v>
      </c>
      <c r="S41" s="2"/>
      <c r="T41" s="2"/>
      <c r="U41" s="2">
        <v>306.23</v>
      </c>
    </row>
    <row r="42" spans="1:21">
      <c r="A42" s="2">
        <v>1</v>
      </c>
      <c r="B42" s="101" t="s">
        <v>111</v>
      </c>
      <c r="C42" s="2">
        <v>176570</v>
      </c>
      <c r="D42" s="2" t="s">
        <v>1199</v>
      </c>
      <c r="E42" s="2" t="s">
        <v>1794</v>
      </c>
      <c r="F42" s="2" t="s">
        <v>912</v>
      </c>
      <c r="G42" s="3">
        <v>1985</v>
      </c>
      <c r="H42" s="3"/>
      <c r="I42" s="2">
        <v>84.1</v>
      </c>
      <c r="J42" s="496">
        <v>98</v>
      </c>
      <c r="K42" s="496">
        <v>103</v>
      </c>
      <c r="L42" s="496">
        <v>108</v>
      </c>
      <c r="M42" s="497">
        <v>108</v>
      </c>
      <c r="N42" s="496">
        <v>120</v>
      </c>
      <c r="O42" s="496">
        <v>127</v>
      </c>
      <c r="P42" s="496">
        <v>-135</v>
      </c>
      <c r="Q42" s="493">
        <v>127</v>
      </c>
      <c r="R42" s="493">
        <v>235</v>
      </c>
      <c r="S42" s="2"/>
      <c r="T42" s="2"/>
      <c r="U42" s="2">
        <v>282.33</v>
      </c>
    </row>
    <row r="43" spans="1:21">
      <c r="A43" s="2">
        <v>11</v>
      </c>
      <c r="B43" s="103" t="s">
        <v>111</v>
      </c>
      <c r="C43" s="2">
        <v>163489</v>
      </c>
      <c r="D43" s="2" t="s">
        <v>1199</v>
      </c>
      <c r="E43" s="2" t="s">
        <v>1794</v>
      </c>
      <c r="F43" s="2" t="s">
        <v>897</v>
      </c>
      <c r="G43" s="3">
        <v>1986</v>
      </c>
      <c r="H43" s="3"/>
      <c r="I43" s="2">
        <v>84.6</v>
      </c>
      <c r="J43" s="2">
        <v>-95</v>
      </c>
      <c r="K43" s="2">
        <v>95</v>
      </c>
      <c r="L43" s="2">
        <v>-98</v>
      </c>
      <c r="M43" s="493">
        <v>95</v>
      </c>
      <c r="N43" s="2">
        <v>110</v>
      </c>
      <c r="O43" s="2">
        <v>112</v>
      </c>
      <c r="P43" s="2">
        <v>116</v>
      </c>
      <c r="Q43" s="493">
        <v>116</v>
      </c>
      <c r="R43" s="493">
        <v>211</v>
      </c>
      <c r="S43" s="2"/>
      <c r="T43" s="2"/>
      <c r="U43" s="2">
        <v>252.74</v>
      </c>
    </row>
    <row r="44" spans="1:21">
      <c r="A44" s="2">
        <v>2</v>
      </c>
      <c r="B44" s="103" t="s">
        <v>111</v>
      </c>
      <c r="C44" s="2">
        <v>209644</v>
      </c>
      <c r="D44" s="2" t="s">
        <v>1199</v>
      </c>
      <c r="E44" s="2" t="s">
        <v>1794</v>
      </c>
      <c r="F44" s="2" t="s">
        <v>2019</v>
      </c>
      <c r="G44" s="3">
        <v>1991</v>
      </c>
      <c r="H44" s="3"/>
      <c r="I44" s="2">
        <v>80.099999999999994</v>
      </c>
      <c r="J44" s="2">
        <v>85</v>
      </c>
      <c r="K44" s="2">
        <v>90</v>
      </c>
      <c r="L44" s="2">
        <v>-94</v>
      </c>
      <c r="M44" s="493">
        <v>90</v>
      </c>
      <c r="N44" s="2">
        <v>112</v>
      </c>
      <c r="O44" s="2">
        <v>-120</v>
      </c>
      <c r="P44" s="2">
        <v>-125</v>
      </c>
      <c r="Q44" s="493">
        <v>112</v>
      </c>
      <c r="R44" s="493">
        <v>202</v>
      </c>
      <c r="S44" s="2"/>
      <c r="T44" s="2"/>
      <c r="U44" s="2">
        <v>248.91</v>
      </c>
    </row>
    <row r="45" spans="1:21">
      <c r="A45" s="2">
        <v>3</v>
      </c>
      <c r="B45" s="103" t="s">
        <v>111</v>
      </c>
      <c r="C45" s="2">
        <v>206032</v>
      </c>
      <c r="D45" s="2" t="s">
        <v>1194</v>
      </c>
      <c r="E45" s="2" t="s">
        <v>1801</v>
      </c>
      <c r="F45" s="2" t="s">
        <v>2020</v>
      </c>
      <c r="G45" s="3">
        <v>1997</v>
      </c>
      <c r="H45" s="3"/>
      <c r="I45" s="2">
        <v>74.099999999999994</v>
      </c>
      <c r="J45" s="2">
        <v>87</v>
      </c>
      <c r="K45" s="2">
        <v>90</v>
      </c>
      <c r="L45" s="2">
        <v>-94</v>
      </c>
      <c r="M45" s="493">
        <v>90</v>
      </c>
      <c r="N45" s="2">
        <v>115</v>
      </c>
      <c r="O45" s="2">
        <v>119</v>
      </c>
      <c r="P45" s="2">
        <v>-125</v>
      </c>
      <c r="Q45" s="493">
        <v>119</v>
      </c>
      <c r="R45" s="493">
        <v>209</v>
      </c>
      <c r="S45" s="2"/>
      <c r="T45" s="2"/>
      <c r="U45" s="2">
        <v>269.08999999999997</v>
      </c>
    </row>
    <row r="46" spans="1:21">
      <c r="A46" s="2"/>
      <c r="B46" s="103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2"/>
      <c r="B47" s="103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2"/>
      <c r="B48" s="103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4"/>
      <c r="B49" s="101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2"/>
      <c r="B50" s="103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2"/>
      <c r="B51" s="103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2"/>
      <c r="B52" s="103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2"/>
      <c r="B53" s="103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2"/>
      <c r="B54" s="103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2"/>
      <c r="B55" s="103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>
      <c r="A56" s="385"/>
      <c r="B56" s="385"/>
      <c r="C56" s="466" t="s">
        <v>367</v>
      </c>
      <c r="D56" s="466"/>
      <c r="E56" s="525" t="s">
        <v>2021</v>
      </c>
      <c r="F56" s="525"/>
      <c r="G56" s="525"/>
      <c r="H56" s="525"/>
      <c r="I56" s="525"/>
      <c r="J56" s="385"/>
      <c r="K56" s="466"/>
      <c r="L56" s="466"/>
      <c r="M56" s="466"/>
      <c r="N56" s="385"/>
      <c r="O56" s="466" t="s">
        <v>369</v>
      </c>
      <c r="P56" s="522" t="s">
        <v>2022</v>
      </c>
      <c r="Q56" s="522"/>
      <c r="R56" s="522"/>
      <c r="S56" s="522"/>
      <c r="T56" s="522"/>
      <c r="U56" s="522"/>
    </row>
    <row r="57" spans="1:21">
      <c r="A57" s="385"/>
      <c r="B57" s="385"/>
      <c r="C57" s="385"/>
      <c r="D57" s="385"/>
      <c r="E57" s="525" t="s">
        <v>2023</v>
      </c>
      <c r="F57" s="525"/>
      <c r="G57" s="525"/>
      <c r="H57" s="525"/>
      <c r="I57" s="52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</row>
    <row r="58" spans="1:21" ht="15.75">
      <c r="A58" s="385"/>
      <c r="B58" s="385"/>
      <c r="C58" s="385"/>
      <c r="D58" s="385"/>
      <c r="E58" s="525" t="s">
        <v>2024</v>
      </c>
      <c r="F58" s="525"/>
      <c r="G58" s="525"/>
      <c r="H58" s="525"/>
      <c r="I58" s="525"/>
      <c r="J58" s="385"/>
      <c r="K58" s="466"/>
      <c r="L58" s="466"/>
      <c r="M58" s="466"/>
      <c r="N58" s="385"/>
      <c r="O58" s="466" t="s">
        <v>372</v>
      </c>
      <c r="P58" s="541">
        <v>42301</v>
      </c>
      <c r="Q58" s="541"/>
      <c r="R58" s="541"/>
      <c r="S58" s="541"/>
      <c r="T58" s="541"/>
      <c r="U58" s="541"/>
    </row>
    <row r="59" spans="1:21">
      <c r="A59" s="385"/>
      <c r="B59" s="385"/>
      <c r="C59" s="385"/>
      <c r="D59" s="385"/>
      <c r="E59" s="525"/>
      <c r="F59" s="525"/>
      <c r="G59" s="525"/>
      <c r="H59" s="525"/>
      <c r="I59" s="52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</row>
    <row r="60" spans="1:21">
      <c r="A60" s="475"/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</row>
    <row r="61" spans="1:21" ht="15.75">
      <c r="A61" s="475"/>
      <c r="B61" s="475"/>
      <c r="C61" s="475"/>
      <c r="D61" s="475"/>
      <c r="E61" s="475"/>
      <c r="F61" s="475" t="s">
        <v>1188</v>
      </c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</row>
    <row r="62" spans="1:21">
      <c r="A62" s="475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</row>
    <row r="63" spans="1:21">
      <c r="A63" s="475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</row>
    <row r="64" spans="1:21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</row>
    <row r="65" spans="1:21">
      <c r="A65" s="475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</row>
    <row r="66" spans="1:21">
      <c r="A66" s="475"/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</row>
    <row r="67" spans="1:21">
      <c r="A67" s="475"/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</row>
    <row r="68" spans="1:2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</row>
    <row r="69" spans="1:21">
      <c r="A69" s="475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</row>
    <row r="70" spans="1:21">
      <c r="A70" s="475"/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</row>
    <row r="71" spans="1:21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</row>
    <row r="72" spans="1:21">
      <c r="A72" s="475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</row>
    <row r="73" spans="1:21">
      <c r="A73" s="475"/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</row>
    <row r="74" spans="1:21">
      <c r="A74" s="475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</row>
    <row r="75" spans="1:21">
      <c r="A75" s="475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</row>
    <row r="76" spans="1:21">
      <c r="A76" s="475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</row>
    <row r="77" spans="1:21">
      <c r="A77" s="475"/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</row>
    <row r="78" spans="1:21">
      <c r="A78" s="475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</row>
    <row r="79" spans="1:21">
      <c r="A79" s="475"/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</row>
    <row r="80" spans="1:21">
      <c r="A80" s="475"/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</row>
    <row r="81" spans="1:21">
      <c r="A81" s="475"/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</row>
    <row r="82" spans="1:21">
      <c r="A82" s="475"/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</row>
    <row r="83" spans="1:21">
      <c r="A83" s="475"/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</row>
    <row r="84" spans="1:21">
      <c r="A84" s="475"/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</row>
    <row r="85" spans="1:21">
      <c r="A85" s="475"/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</row>
    <row r="86" spans="1:21">
      <c r="A86" s="475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</row>
    <row r="87" spans="1:21">
      <c r="A87" s="475"/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</row>
    <row r="88" spans="1:21">
      <c r="A88" s="475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</row>
    <row r="89" spans="1:21">
      <c r="A89" s="475"/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</row>
    <row r="90" spans="1:21">
      <c r="A90" s="475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</row>
    <row r="91" spans="1:21">
      <c r="A91" s="475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</row>
    <row r="92" spans="1:21">
      <c r="A92" s="475"/>
      <c r="B92" s="475"/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</row>
    <row r="93" spans="1:21">
      <c r="A93" s="475"/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</row>
    <row r="94" spans="1:21">
      <c r="A94" s="475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</row>
    <row r="95" spans="1:21">
      <c r="A95" s="475"/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</row>
    <row r="96" spans="1:21">
      <c r="A96" s="475"/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</row>
    <row r="97" spans="1:21">
      <c r="A97" s="475"/>
      <c r="B97" s="475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</row>
    <row r="98" spans="1:21">
      <c r="A98" s="475"/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</row>
    <row r="99" spans="1:21">
      <c r="A99" s="475"/>
      <c r="B99" s="475"/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</row>
    <row r="100" spans="1:21">
      <c r="A100" s="475"/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</row>
    <row r="101" spans="1:21">
      <c r="A101" s="475"/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</row>
    <row r="102" spans="1:21">
      <c r="A102" s="475"/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</row>
    <row r="103" spans="1:21">
      <c r="A103" s="475"/>
      <c r="B103" s="475"/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</row>
    <row r="104" spans="1:21">
      <c r="A104" s="475"/>
      <c r="B104" s="475"/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</row>
    <row r="105" spans="1:21">
      <c r="A105" s="475"/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</row>
    <row r="106" spans="1:21">
      <c r="A106" s="475"/>
      <c r="B106" s="475"/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</row>
    <row r="107" spans="1:21">
      <c r="A107" s="475"/>
      <c r="B107" s="475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</row>
    <row r="108" spans="1:21">
      <c r="A108" s="475"/>
      <c r="B108" s="475"/>
      <c r="C108" s="475"/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</row>
    <row r="109" spans="1:21">
      <c r="A109" s="475"/>
      <c r="B109" s="475"/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</row>
    <row r="110" spans="1:21">
      <c r="A110" s="475"/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</row>
    <row r="111" spans="1:21">
      <c r="A111" s="475"/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</row>
    <row r="112" spans="1:21">
      <c r="A112" s="475"/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</row>
    <row r="113" spans="1:21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</row>
    <row r="114" spans="1:21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</row>
    <row r="115" spans="1:21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</row>
    <row r="116" spans="1:21">
      <c r="A116" s="475"/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  <c r="U116" s="475"/>
    </row>
    <row r="117" spans="1:21">
      <c r="A117" s="475"/>
      <c r="B117" s="475"/>
      <c r="C117" s="475"/>
      <c r="D117" s="475"/>
      <c r="E117" s="475"/>
      <c r="F117" s="475"/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  <c r="U117" s="475"/>
    </row>
    <row r="118" spans="1:21">
      <c r="A118" s="475"/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</row>
    <row r="119" spans="1:21">
      <c r="A119" s="475"/>
      <c r="B119" s="475"/>
      <c r="C119" s="475"/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  <c r="T119" s="475"/>
      <c r="U119" s="475"/>
    </row>
    <row r="120" spans="1:21">
      <c r="A120" s="475"/>
      <c r="B120" s="475"/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</row>
    <row r="121" spans="1:21">
      <c r="A121" s="475"/>
      <c r="B121" s="475"/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</row>
    <row r="122" spans="1:21">
      <c r="A122" s="475"/>
      <c r="B122" s="475"/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</row>
    <row r="123" spans="1:21">
      <c r="A123" s="475"/>
      <c r="B123" s="475"/>
      <c r="C123" s="475"/>
      <c r="D123" s="475"/>
      <c r="E123" s="475"/>
      <c r="F123" s="475"/>
      <c r="G123" s="475"/>
      <c r="H123" s="475"/>
      <c r="I123" s="475"/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</row>
    <row r="124" spans="1:21">
      <c r="A124" s="475"/>
      <c r="B124" s="475"/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</row>
    <row r="125" spans="1:21">
      <c r="A125" s="475"/>
      <c r="B125" s="475"/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</row>
    <row r="126" spans="1:21">
      <c r="A126" s="475"/>
      <c r="B126" s="475"/>
      <c r="C126" s="475"/>
      <c r="D126" s="475"/>
      <c r="E126" s="475"/>
      <c r="F126" s="475"/>
      <c r="G126" s="475"/>
      <c r="H126" s="475"/>
      <c r="I126" s="475"/>
      <c r="J126" s="475"/>
      <c r="K126" s="475"/>
      <c r="L126" s="475"/>
      <c r="M126" s="475"/>
      <c r="N126" s="475"/>
      <c r="O126" s="475"/>
      <c r="P126" s="475"/>
      <c r="Q126" s="475"/>
      <c r="R126" s="475"/>
      <c r="S126" s="475"/>
      <c r="T126" s="475"/>
      <c r="U126" s="475"/>
    </row>
    <row r="127" spans="1:21">
      <c r="A127" s="475"/>
      <c r="B127" s="475"/>
      <c r="C127" s="475"/>
      <c r="D127" s="475"/>
      <c r="E127" s="475"/>
      <c r="F127" s="475"/>
      <c r="G127" s="475"/>
      <c r="H127" s="475"/>
      <c r="I127" s="475"/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</row>
    <row r="128" spans="1:21">
      <c r="A128" s="475"/>
      <c r="B128" s="475"/>
      <c r="C128" s="475"/>
      <c r="D128" s="475"/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</row>
    <row r="129" spans="1:21">
      <c r="A129" s="380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</row>
    <row r="130" spans="1:21">
      <c r="A130" s="380"/>
      <c r="B130" s="380"/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</row>
    <row r="131" spans="1:21">
      <c r="A131" s="380"/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</row>
    <row r="132" spans="1:21">
      <c r="A132" s="380"/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</row>
    <row r="133" spans="1:21">
      <c r="A133" s="380"/>
      <c r="B133" s="380"/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</row>
    <row r="134" spans="1:21">
      <c r="A134" s="380"/>
      <c r="B134" s="380"/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</row>
    <row r="135" spans="1:21">
      <c r="A135" s="380"/>
      <c r="B135" s="380"/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</row>
    <row r="136" spans="1:21">
      <c r="A136" s="380"/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</row>
    <row r="137" spans="1:21">
      <c r="A137" s="380"/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</row>
    <row r="138" spans="1:21">
      <c r="A138" s="380"/>
      <c r="B138" s="380"/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</row>
    <row r="139" spans="1:21">
      <c r="A139" s="380"/>
      <c r="B139" s="380"/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</row>
    <row r="140" spans="1:21">
      <c r="A140" s="380"/>
      <c r="B140" s="380"/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</row>
    <row r="141" spans="1:21">
      <c r="A141" s="380"/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</row>
    <row r="142" spans="1:21">
      <c r="A142" s="380"/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</row>
    <row r="143" spans="1:21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</row>
    <row r="144" spans="1:21">
      <c r="A144" s="380"/>
      <c r="B144" s="380"/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</row>
    <row r="145" spans="1:21">
      <c r="A145" s="380"/>
      <c r="B145" s="38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</row>
    <row r="146" spans="1:21">
      <c r="A146" s="380"/>
      <c r="B146" s="380"/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</row>
    <row r="147" spans="1:21">
      <c r="A147" s="380"/>
      <c r="B147" s="380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</row>
    <row r="148" spans="1:21">
      <c r="A148" s="380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</row>
    <row r="149" spans="1:21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</row>
    <row r="150" spans="1:21">
      <c r="A150" s="380"/>
      <c r="B150" s="380"/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</row>
    <row r="151" spans="1:21">
      <c r="A151" s="380"/>
      <c r="B151" s="380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</row>
    <row r="152" spans="1:21">
      <c r="A152" s="380"/>
      <c r="B152" s="380"/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</row>
    <row r="153" spans="1:21">
      <c r="A153" s="380"/>
      <c r="B153" s="380"/>
      <c r="C153" s="380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</row>
    <row r="154" spans="1:21">
      <c r="A154" s="380"/>
      <c r="B154" s="380"/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</row>
    <row r="155" spans="1:21">
      <c r="A155" s="380"/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</row>
    <row r="156" spans="1:21">
      <c r="A156" s="380"/>
      <c r="B156" s="380"/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0"/>
      <c r="S156" s="380"/>
      <c r="T156" s="380"/>
      <c r="U156" s="380"/>
    </row>
    <row r="157" spans="1:21">
      <c r="A157" s="380"/>
      <c r="B157" s="380"/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</row>
    <row r="158" spans="1:21">
      <c r="A158" s="380"/>
      <c r="B158" s="380"/>
      <c r="C158" s="380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</row>
    <row r="159" spans="1:21">
      <c r="A159" s="380"/>
      <c r="B159" s="380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</row>
    <row r="160" spans="1:21">
      <c r="A160" s="380"/>
      <c r="B160" s="380"/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</row>
    <row r="161" spans="1:21">
      <c r="A161" s="380"/>
      <c r="B161" s="380"/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</row>
    <row r="162" spans="1:21">
      <c r="A162" s="380"/>
      <c r="B162" s="380"/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</row>
    <row r="163" spans="1:21">
      <c r="A163" s="380"/>
      <c r="B163" s="380"/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</row>
    <row r="164" spans="1:21">
      <c r="A164" s="380"/>
      <c r="B164" s="380"/>
      <c r="C164" s="380"/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0"/>
      <c r="S164" s="380"/>
      <c r="T164" s="380"/>
      <c r="U164" s="380"/>
    </row>
    <row r="165" spans="1:21">
      <c r="A165" s="380"/>
      <c r="B165" s="380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0"/>
      <c r="S165" s="380"/>
      <c r="T165" s="380"/>
      <c r="U165" s="380"/>
    </row>
    <row r="166" spans="1:21">
      <c r="A166" s="380"/>
      <c r="B166" s="380"/>
      <c r="C166" s="380"/>
      <c r="D166" s="380"/>
      <c r="E166" s="380"/>
      <c r="F166" s="380"/>
      <c r="G166" s="380"/>
      <c r="H166" s="380"/>
      <c r="I166" s="380"/>
      <c r="J166" s="380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  <c r="U166" s="380"/>
    </row>
    <row r="167" spans="1:21">
      <c r="A167" s="380"/>
      <c r="B167" s="380"/>
      <c r="C167" s="380"/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380"/>
    </row>
    <row r="168" spans="1:21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</row>
    <row r="169" spans="1:21">
      <c r="A169" s="380"/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</row>
    <row r="170" spans="1:21">
      <c r="A170" s="380"/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</row>
    <row r="171" spans="1:21">
      <c r="A171" s="380"/>
      <c r="B171" s="380"/>
      <c r="C171" s="380"/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</row>
    <row r="172" spans="1:21">
      <c r="A172" s="380"/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  <c r="U172" s="380"/>
    </row>
    <row r="173" spans="1:21">
      <c r="A173" s="380"/>
      <c r="B173" s="380"/>
      <c r="C173" s="380"/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N173" s="380"/>
      <c r="O173" s="380"/>
      <c r="P173" s="380"/>
      <c r="Q173" s="380"/>
      <c r="R173" s="380"/>
      <c r="S173" s="380"/>
      <c r="T173" s="380"/>
      <c r="U173" s="380"/>
    </row>
    <row r="174" spans="1:21">
      <c r="A174" s="380"/>
      <c r="B174" s="380"/>
      <c r="C174" s="380"/>
      <c r="D174" s="380"/>
      <c r="E174" s="380"/>
      <c r="F174" s="380"/>
      <c r="G174" s="380"/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</row>
    <row r="175" spans="1:21">
      <c r="A175" s="380"/>
      <c r="B175" s="380"/>
      <c r="C175" s="380"/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</row>
    <row r="176" spans="1:21">
      <c r="A176" s="380"/>
      <c r="B176" s="380"/>
      <c r="C176" s="380"/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0"/>
      <c r="O176" s="380"/>
      <c r="P176" s="380"/>
      <c r="Q176" s="380"/>
      <c r="R176" s="380"/>
      <c r="S176" s="380"/>
      <c r="T176" s="380"/>
      <c r="U176" s="380"/>
    </row>
    <row r="177" spans="1:21">
      <c r="A177" s="380"/>
      <c r="B177" s="380"/>
      <c r="C177" s="380"/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0"/>
      <c r="O177" s="380"/>
      <c r="P177" s="380"/>
      <c r="Q177" s="380"/>
      <c r="R177" s="380"/>
      <c r="S177" s="380"/>
      <c r="T177" s="380"/>
      <c r="U177" s="380"/>
    </row>
    <row r="178" spans="1:21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  <c r="L178" s="380"/>
      <c r="M178" s="380"/>
      <c r="N178" s="380"/>
      <c r="O178" s="380"/>
      <c r="P178" s="380"/>
      <c r="Q178" s="380"/>
      <c r="R178" s="380"/>
      <c r="S178" s="380"/>
      <c r="T178" s="380"/>
      <c r="U178" s="380"/>
    </row>
    <row r="179" spans="1:21">
      <c r="A179" s="380"/>
      <c r="B179" s="380"/>
      <c r="C179" s="380"/>
      <c r="D179" s="380"/>
      <c r="E179" s="380"/>
      <c r="F179" s="380"/>
      <c r="G179" s="380"/>
      <c r="H179" s="380"/>
      <c r="I179" s="380"/>
      <c r="J179" s="380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  <c r="U179" s="380"/>
    </row>
    <row r="180" spans="1:21">
      <c r="A180" s="380"/>
      <c r="B180" s="380"/>
      <c r="C180" s="380"/>
      <c r="D180" s="380"/>
      <c r="E180" s="380"/>
      <c r="F180" s="380"/>
      <c r="G180" s="380"/>
      <c r="H180" s="380"/>
      <c r="I180" s="380"/>
      <c r="J180" s="380"/>
      <c r="K180" s="380"/>
      <c r="L180" s="380"/>
      <c r="M180" s="380"/>
      <c r="N180" s="380"/>
      <c r="O180" s="380"/>
      <c r="P180" s="380"/>
      <c r="Q180" s="380"/>
      <c r="R180" s="380"/>
      <c r="S180" s="380"/>
      <c r="T180" s="380"/>
      <c r="U180" s="380"/>
    </row>
    <row r="181" spans="1:21">
      <c r="A181" s="380"/>
      <c r="B181" s="380"/>
      <c r="C181" s="380"/>
      <c r="D181" s="380"/>
      <c r="E181" s="380"/>
      <c r="F181" s="380"/>
      <c r="G181" s="380"/>
      <c r="H181" s="380"/>
      <c r="I181" s="380"/>
      <c r="J181" s="380"/>
      <c r="K181" s="380"/>
      <c r="L181" s="380"/>
      <c r="M181" s="380"/>
      <c r="N181" s="380"/>
      <c r="O181" s="380"/>
      <c r="P181" s="380"/>
      <c r="Q181" s="380"/>
      <c r="R181" s="380"/>
      <c r="S181" s="380"/>
      <c r="T181" s="380"/>
      <c r="U181" s="380"/>
    </row>
    <row r="182" spans="1:21">
      <c r="A182" s="380"/>
      <c r="B182" s="380"/>
      <c r="C182" s="380"/>
      <c r="D182" s="380"/>
      <c r="E182" s="380"/>
      <c r="F182" s="380"/>
      <c r="G182" s="380"/>
      <c r="H182" s="380"/>
      <c r="I182" s="380"/>
      <c r="J182" s="380"/>
      <c r="K182" s="380"/>
      <c r="L182" s="380"/>
      <c r="M182" s="380"/>
      <c r="N182" s="380"/>
      <c r="O182" s="380"/>
      <c r="P182" s="380"/>
      <c r="Q182" s="380"/>
      <c r="R182" s="380"/>
      <c r="S182" s="380"/>
      <c r="T182" s="380"/>
      <c r="U182" s="380"/>
    </row>
    <row r="183" spans="1:21">
      <c r="A183" s="380"/>
      <c r="B183" s="380"/>
      <c r="C183" s="380"/>
      <c r="D183" s="380"/>
      <c r="E183" s="380"/>
      <c r="F183" s="380"/>
      <c r="G183" s="380"/>
      <c r="H183" s="380"/>
      <c r="I183" s="380"/>
      <c r="J183" s="380"/>
      <c r="K183" s="380"/>
      <c r="L183" s="380"/>
      <c r="M183" s="380"/>
      <c r="N183" s="380"/>
      <c r="O183" s="380"/>
      <c r="P183" s="380"/>
      <c r="Q183" s="380"/>
      <c r="R183" s="380"/>
      <c r="S183" s="380"/>
      <c r="T183" s="380"/>
      <c r="U183" s="380"/>
    </row>
    <row r="184" spans="1:21">
      <c r="A184" s="380"/>
      <c r="B184" s="380"/>
      <c r="C184" s="380"/>
      <c r="D184" s="380"/>
      <c r="E184" s="380"/>
      <c r="F184" s="380"/>
      <c r="G184" s="380"/>
      <c r="H184" s="380"/>
      <c r="I184" s="380"/>
      <c r="J184" s="380"/>
      <c r="K184" s="380"/>
      <c r="L184" s="380"/>
      <c r="M184" s="380"/>
      <c r="N184" s="380"/>
      <c r="O184" s="380"/>
      <c r="P184" s="380"/>
      <c r="Q184" s="380"/>
      <c r="R184" s="380"/>
      <c r="S184" s="380"/>
      <c r="T184" s="380"/>
      <c r="U184" s="380"/>
    </row>
    <row r="185" spans="1:21">
      <c r="A185" s="380"/>
      <c r="B185" s="380"/>
      <c r="C185" s="380"/>
      <c r="D185" s="380"/>
      <c r="E185" s="380"/>
      <c r="F185" s="380"/>
      <c r="G185" s="380"/>
      <c r="H185" s="380"/>
      <c r="I185" s="380"/>
      <c r="J185" s="380"/>
      <c r="K185" s="380"/>
      <c r="L185" s="380"/>
      <c r="M185" s="380"/>
      <c r="N185" s="380"/>
      <c r="O185" s="380"/>
      <c r="P185" s="380"/>
      <c r="Q185" s="380"/>
      <c r="R185" s="380"/>
      <c r="S185" s="380"/>
      <c r="T185" s="380"/>
      <c r="U185" s="380"/>
    </row>
    <row r="186" spans="1:21">
      <c r="A186" s="380"/>
      <c r="B186" s="380"/>
      <c r="C186" s="380"/>
      <c r="D186" s="380"/>
      <c r="E186" s="380"/>
      <c r="F186" s="380"/>
      <c r="G186" s="380"/>
      <c r="H186" s="380"/>
      <c r="I186" s="380"/>
      <c r="J186" s="380"/>
      <c r="K186" s="380"/>
      <c r="L186" s="380"/>
      <c r="M186" s="380"/>
      <c r="N186" s="380"/>
      <c r="O186" s="380"/>
      <c r="P186" s="380"/>
      <c r="Q186" s="380"/>
      <c r="R186" s="380"/>
      <c r="S186" s="380"/>
      <c r="T186" s="380"/>
      <c r="U186" s="380"/>
    </row>
    <row r="187" spans="1:21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  <c r="K187" s="380"/>
      <c r="L187" s="380"/>
      <c r="M187" s="380"/>
      <c r="N187" s="380"/>
      <c r="O187" s="380"/>
      <c r="P187" s="380"/>
      <c r="Q187" s="380"/>
      <c r="R187" s="380"/>
      <c r="S187" s="380"/>
      <c r="T187" s="380"/>
      <c r="U187" s="380"/>
    </row>
    <row r="188" spans="1:21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  <c r="U188" s="380"/>
    </row>
    <row r="189" spans="1:21">
      <c r="A189" s="380"/>
      <c r="B189" s="380"/>
      <c r="C189" s="380"/>
      <c r="D189" s="380"/>
      <c r="E189" s="380"/>
      <c r="F189" s="380"/>
      <c r="G189" s="380"/>
      <c r="H189" s="380"/>
      <c r="I189" s="380"/>
      <c r="J189" s="380"/>
      <c r="K189" s="380"/>
      <c r="L189" s="380"/>
      <c r="M189" s="380"/>
      <c r="N189" s="380"/>
      <c r="O189" s="380"/>
      <c r="P189" s="380"/>
      <c r="Q189" s="380"/>
      <c r="R189" s="380"/>
      <c r="S189" s="380"/>
      <c r="T189" s="380"/>
      <c r="U189" s="380"/>
    </row>
    <row r="190" spans="1:21">
      <c r="A190" s="380"/>
      <c r="B190" s="380"/>
      <c r="C190" s="380"/>
      <c r="D190" s="380"/>
      <c r="E190" s="380"/>
      <c r="F190" s="380"/>
      <c r="G190" s="380"/>
      <c r="H190" s="380"/>
      <c r="I190" s="380"/>
      <c r="J190" s="380"/>
      <c r="K190" s="380"/>
      <c r="L190" s="380"/>
      <c r="M190" s="380"/>
      <c r="N190" s="380"/>
      <c r="O190" s="380"/>
      <c r="P190" s="380"/>
      <c r="Q190" s="380"/>
      <c r="R190" s="380"/>
      <c r="S190" s="380"/>
      <c r="T190" s="380"/>
      <c r="U190" s="380"/>
    </row>
    <row r="191" spans="1:21">
      <c r="A191" s="380"/>
      <c r="B191" s="380"/>
      <c r="C191" s="380"/>
      <c r="D191" s="380"/>
      <c r="E191" s="380"/>
      <c r="F191" s="380"/>
      <c r="G191" s="380"/>
      <c r="H191" s="380"/>
      <c r="I191" s="380"/>
      <c r="J191" s="380"/>
      <c r="K191" s="380"/>
      <c r="L191" s="380"/>
      <c r="M191" s="380"/>
      <c r="N191" s="380"/>
      <c r="O191" s="380"/>
      <c r="P191" s="380"/>
      <c r="Q191" s="380"/>
      <c r="R191" s="380"/>
      <c r="S191" s="380"/>
      <c r="T191" s="380"/>
      <c r="U191" s="380"/>
    </row>
    <row r="192" spans="1:21">
      <c r="A192" s="380"/>
      <c r="B192" s="380"/>
      <c r="C192" s="380"/>
      <c r="D192" s="380"/>
      <c r="E192" s="380"/>
      <c r="F192" s="380"/>
      <c r="G192" s="380"/>
      <c r="H192" s="380"/>
      <c r="I192" s="380"/>
      <c r="J192" s="380"/>
      <c r="K192" s="380"/>
      <c r="L192" s="380"/>
      <c r="M192" s="380"/>
      <c r="N192" s="380"/>
      <c r="O192" s="380"/>
      <c r="P192" s="380"/>
      <c r="Q192" s="380"/>
      <c r="R192" s="380"/>
      <c r="S192" s="380"/>
      <c r="T192" s="380"/>
      <c r="U192" s="380"/>
    </row>
    <row r="193" spans="1:21">
      <c r="A193" s="380"/>
      <c r="B193" s="380"/>
      <c r="C193" s="380"/>
      <c r="D193" s="380"/>
      <c r="E193" s="380"/>
      <c r="F193" s="380"/>
      <c r="G193" s="380"/>
      <c r="H193" s="380"/>
      <c r="I193" s="380"/>
      <c r="J193" s="380"/>
      <c r="K193" s="380"/>
      <c r="L193" s="380"/>
      <c r="M193" s="380"/>
      <c r="N193" s="380"/>
      <c r="O193" s="380"/>
      <c r="P193" s="380"/>
      <c r="Q193" s="380"/>
      <c r="R193" s="380"/>
      <c r="S193" s="380"/>
      <c r="T193" s="380"/>
      <c r="U193" s="380"/>
    </row>
    <row r="194" spans="1:21">
      <c r="A194" s="380"/>
      <c r="B194" s="380"/>
      <c r="C194" s="380"/>
      <c r="D194" s="380"/>
      <c r="E194" s="380"/>
      <c r="F194" s="380"/>
      <c r="G194" s="380"/>
      <c r="H194" s="380"/>
      <c r="I194" s="380"/>
      <c r="J194" s="380"/>
      <c r="K194" s="380"/>
      <c r="L194" s="380"/>
      <c r="M194" s="380"/>
      <c r="N194" s="380"/>
      <c r="O194" s="380"/>
      <c r="P194" s="380"/>
      <c r="Q194" s="380"/>
      <c r="R194" s="380"/>
      <c r="S194" s="380"/>
      <c r="T194" s="380"/>
      <c r="U194" s="380"/>
    </row>
    <row r="195" spans="1:21">
      <c r="A195" s="380"/>
      <c r="B195" s="380"/>
      <c r="C195" s="380"/>
      <c r="D195" s="380"/>
      <c r="E195" s="380"/>
      <c r="F195" s="380"/>
      <c r="G195" s="380"/>
      <c r="H195" s="380"/>
      <c r="I195" s="380"/>
      <c r="J195" s="380"/>
      <c r="K195" s="380"/>
      <c r="L195" s="380"/>
      <c r="M195" s="380"/>
      <c r="N195" s="380"/>
      <c r="O195" s="380"/>
      <c r="P195" s="380"/>
      <c r="Q195" s="380"/>
      <c r="R195" s="380"/>
      <c r="S195" s="380"/>
      <c r="T195" s="380"/>
      <c r="U195" s="380"/>
    </row>
    <row r="196" spans="1:21">
      <c r="A196" s="380"/>
      <c r="B196" s="380"/>
      <c r="C196" s="380"/>
      <c r="D196" s="380"/>
      <c r="E196" s="380"/>
      <c r="F196" s="380"/>
      <c r="G196" s="380"/>
      <c r="H196" s="380"/>
      <c r="I196" s="380"/>
      <c r="J196" s="380"/>
      <c r="K196" s="380"/>
      <c r="L196" s="380"/>
      <c r="M196" s="380"/>
      <c r="N196" s="380"/>
      <c r="O196" s="380"/>
      <c r="P196" s="380"/>
      <c r="Q196" s="380"/>
      <c r="R196" s="380"/>
      <c r="S196" s="380"/>
      <c r="T196" s="380"/>
      <c r="U196" s="380"/>
    </row>
    <row r="197" spans="1:21">
      <c r="A197" s="380"/>
      <c r="B197" s="380"/>
      <c r="C197" s="380"/>
      <c r="D197" s="380"/>
      <c r="E197" s="380"/>
      <c r="F197" s="380"/>
      <c r="G197" s="380"/>
      <c r="H197" s="380"/>
      <c r="I197" s="380"/>
      <c r="J197" s="380"/>
      <c r="K197" s="380"/>
      <c r="L197" s="380"/>
      <c r="M197" s="380"/>
      <c r="N197" s="380"/>
      <c r="O197" s="380"/>
      <c r="P197" s="380"/>
      <c r="Q197" s="380"/>
      <c r="R197" s="380"/>
      <c r="S197" s="380"/>
      <c r="T197" s="380"/>
      <c r="U197" s="380"/>
    </row>
    <row r="198" spans="1:21">
      <c r="A198" s="380"/>
      <c r="B198" s="380"/>
      <c r="C198" s="380"/>
      <c r="D198" s="380"/>
      <c r="E198" s="380"/>
      <c r="F198" s="380"/>
      <c r="G198" s="380"/>
      <c r="H198" s="380"/>
      <c r="I198" s="380"/>
      <c r="J198" s="380"/>
      <c r="K198" s="380"/>
      <c r="L198" s="380"/>
      <c r="M198" s="380"/>
      <c r="N198" s="380"/>
      <c r="O198" s="380"/>
      <c r="P198" s="380"/>
      <c r="Q198" s="380"/>
      <c r="R198" s="380"/>
      <c r="S198" s="380"/>
      <c r="T198" s="380"/>
      <c r="U198" s="380"/>
    </row>
    <row r="199" spans="1:21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  <c r="K199" s="380"/>
      <c r="L199" s="380"/>
      <c r="M199" s="380"/>
      <c r="N199" s="380"/>
      <c r="O199" s="380"/>
      <c r="P199" s="380"/>
      <c r="Q199" s="380"/>
      <c r="R199" s="380"/>
      <c r="S199" s="380"/>
      <c r="T199" s="380"/>
      <c r="U199" s="380"/>
    </row>
    <row r="200" spans="1:21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  <c r="U200" s="380"/>
    </row>
    <row r="201" spans="1:21">
      <c r="A201" s="380"/>
      <c r="B201" s="380"/>
      <c r="C201" s="380"/>
      <c r="D201" s="380"/>
      <c r="E201" s="380"/>
      <c r="F201" s="380"/>
      <c r="G201" s="380"/>
      <c r="H201" s="380"/>
      <c r="I201" s="380"/>
      <c r="J201" s="380"/>
      <c r="K201" s="380"/>
      <c r="L201" s="380"/>
      <c r="M201" s="380"/>
      <c r="N201" s="380"/>
      <c r="O201" s="380"/>
      <c r="P201" s="380"/>
      <c r="Q201" s="380"/>
      <c r="R201" s="380"/>
      <c r="S201" s="380"/>
      <c r="T201" s="380"/>
      <c r="U201" s="380"/>
    </row>
    <row r="202" spans="1:21">
      <c r="A202" s="380"/>
      <c r="B202" s="380"/>
      <c r="C202" s="380"/>
      <c r="D202" s="380"/>
      <c r="E202" s="380"/>
      <c r="F202" s="380"/>
      <c r="G202" s="380"/>
      <c r="H202" s="380"/>
      <c r="I202" s="380"/>
      <c r="J202" s="380"/>
      <c r="K202" s="380"/>
      <c r="L202" s="380"/>
      <c r="M202" s="380"/>
      <c r="N202" s="380"/>
      <c r="O202" s="380"/>
      <c r="P202" s="380"/>
      <c r="Q202" s="380"/>
      <c r="R202" s="380"/>
      <c r="S202" s="380"/>
      <c r="T202" s="380"/>
      <c r="U202" s="380"/>
    </row>
    <row r="203" spans="1:21">
      <c r="A203" s="380"/>
      <c r="B203" s="380"/>
      <c r="C203" s="380"/>
      <c r="D203" s="380"/>
      <c r="E203" s="380"/>
      <c r="F203" s="380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0"/>
      <c r="R203" s="380"/>
      <c r="S203" s="380"/>
      <c r="T203" s="380"/>
      <c r="U203" s="380"/>
    </row>
    <row r="204" spans="1:21">
      <c r="A204" s="380"/>
      <c r="B204" s="380"/>
      <c r="C204" s="380"/>
      <c r="D204" s="380"/>
      <c r="E204" s="380"/>
      <c r="F204" s="380"/>
      <c r="G204" s="380"/>
      <c r="H204" s="380"/>
      <c r="I204" s="380"/>
      <c r="J204" s="380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  <c r="U204" s="380"/>
    </row>
    <row r="205" spans="1:21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  <c r="K205" s="380"/>
      <c r="L205" s="380"/>
      <c r="M205" s="380"/>
      <c r="N205" s="380"/>
      <c r="O205" s="380"/>
      <c r="P205" s="380"/>
      <c r="Q205" s="380"/>
      <c r="R205" s="380"/>
      <c r="S205" s="380"/>
      <c r="T205" s="380"/>
      <c r="U205" s="380"/>
    </row>
    <row r="206" spans="1:21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  <c r="U206" s="380"/>
    </row>
    <row r="207" spans="1:21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  <c r="K207" s="380"/>
      <c r="L207" s="380"/>
      <c r="M207" s="380"/>
      <c r="N207" s="380"/>
      <c r="O207" s="380"/>
      <c r="P207" s="380"/>
      <c r="Q207" s="380"/>
      <c r="R207" s="380"/>
      <c r="S207" s="380"/>
      <c r="T207" s="380"/>
      <c r="U207" s="380"/>
    </row>
    <row r="208" spans="1:21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0"/>
      <c r="R208" s="380"/>
      <c r="S208" s="380"/>
      <c r="T208" s="380"/>
      <c r="U208" s="380"/>
    </row>
    <row r="209" spans="1:21">
      <c r="A209" s="380"/>
      <c r="B209" s="380"/>
      <c r="C209" s="380"/>
      <c r="D209" s="380"/>
      <c r="E209" s="380"/>
      <c r="F209" s="380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380"/>
      <c r="T209" s="380"/>
      <c r="U209" s="380"/>
    </row>
    <row r="210" spans="1:21">
      <c r="A210" s="380"/>
      <c r="B210" s="380"/>
      <c r="C210" s="380"/>
      <c r="D210" s="380"/>
      <c r="E210" s="380"/>
      <c r="F210" s="380"/>
      <c r="G210" s="380"/>
      <c r="H210" s="380"/>
      <c r="I210" s="380"/>
      <c r="J210" s="380"/>
      <c r="K210" s="380"/>
      <c r="L210" s="380"/>
      <c r="M210" s="380"/>
      <c r="N210" s="380"/>
      <c r="O210" s="380"/>
      <c r="P210" s="380"/>
      <c r="Q210" s="380"/>
      <c r="R210" s="380"/>
      <c r="S210" s="380"/>
      <c r="T210" s="380"/>
      <c r="U210" s="380"/>
    </row>
    <row r="211" spans="1:21">
      <c r="A211" s="380"/>
      <c r="B211" s="380"/>
      <c r="C211" s="380"/>
      <c r="D211" s="380"/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S211" s="380"/>
      <c r="T211" s="380"/>
      <c r="U211" s="380"/>
    </row>
    <row r="212" spans="1:21">
      <c r="A212" s="380"/>
      <c r="B212" s="380"/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</row>
    <row r="213" spans="1:21">
      <c r="A213" s="380"/>
      <c r="B213" s="380"/>
      <c r="C213" s="380"/>
      <c r="D213" s="380"/>
      <c r="E213" s="380"/>
      <c r="F213" s="380"/>
      <c r="G213" s="380"/>
      <c r="H213" s="380"/>
      <c r="I213" s="380"/>
      <c r="J213" s="380"/>
      <c r="K213" s="380"/>
      <c r="L213" s="380"/>
      <c r="M213" s="380"/>
      <c r="N213" s="380"/>
      <c r="O213" s="380"/>
      <c r="P213" s="380"/>
      <c r="Q213" s="380"/>
      <c r="R213" s="380"/>
      <c r="S213" s="380"/>
      <c r="T213" s="380"/>
      <c r="U213" s="380"/>
    </row>
    <row r="214" spans="1:21">
      <c r="A214" s="380"/>
      <c r="B214" s="380"/>
      <c r="C214" s="380"/>
      <c r="D214" s="380"/>
      <c r="E214" s="380"/>
      <c r="F214" s="380"/>
      <c r="G214" s="380"/>
      <c r="H214" s="380"/>
      <c r="I214" s="380"/>
      <c r="J214" s="380"/>
      <c r="K214" s="380"/>
      <c r="L214" s="380"/>
      <c r="M214" s="380"/>
      <c r="N214" s="380"/>
      <c r="O214" s="380"/>
      <c r="P214" s="380"/>
      <c r="Q214" s="380"/>
      <c r="R214" s="380"/>
      <c r="S214" s="380"/>
      <c r="T214" s="380"/>
      <c r="U214" s="380"/>
    </row>
    <row r="215" spans="1:21">
      <c r="A215" s="380"/>
      <c r="B215" s="380"/>
      <c r="C215" s="380"/>
      <c r="D215" s="380"/>
      <c r="E215" s="380"/>
      <c r="F215" s="380"/>
      <c r="G215" s="380"/>
      <c r="H215" s="380"/>
      <c r="I215" s="380"/>
      <c r="J215" s="380"/>
      <c r="K215" s="380"/>
      <c r="L215" s="380"/>
      <c r="M215" s="380"/>
      <c r="N215" s="380"/>
      <c r="O215" s="380"/>
      <c r="P215" s="380"/>
      <c r="Q215" s="380"/>
      <c r="R215" s="380"/>
      <c r="S215" s="380"/>
      <c r="T215" s="380"/>
      <c r="U215" s="380"/>
    </row>
    <row r="216" spans="1:21">
      <c r="A216" s="380"/>
      <c r="B216" s="380"/>
      <c r="C216" s="380"/>
      <c r="D216" s="380"/>
      <c r="E216" s="380"/>
      <c r="F216" s="380"/>
      <c r="G216" s="380"/>
      <c r="H216" s="380"/>
      <c r="I216" s="380"/>
      <c r="J216" s="380"/>
      <c r="K216" s="380"/>
      <c r="L216" s="380"/>
      <c r="M216" s="380"/>
      <c r="N216" s="380"/>
      <c r="O216" s="380"/>
      <c r="P216" s="380"/>
      <c r="Q216" s="380"/>
      <c r="R216" s="380"/>
      <c r="S216" s="380"/>
      <c r="T216" s="380"/>
      <c r="U216" s="380"/>
    </row>
    <row r="217" spans="1:21">
      <c r="A217" s="380"/>
      <c r="B217" s="380"/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380"/>
      <c r="N217" s="380"/>
      <c r="O217" s="380"/>
      <c r="P217" s="380"/>
      <c r="Q217" s="380"/>
      <c r="R217" s="380"/>
      <c r="S217" s="380"/>
      <c r="T217" s="380"/>
      <c r="U217" s="380"/>
    </row>
    <row r="218" spans="1:21">
      <c r="A218" s="380"/>
      <c r="B218" s="380"/>
      <c r="C218" s="380"/>
      <c r="D218" s="380"/>
      <c r="E218" s="380"/>
      <c r="F218" s="380"/>
      <c r="G218" s="380"/>
      <c r="H218" s="380"/>
      <c r="I218" s="380"/>
      <c r="J218" s="380"/>
      <c r="K218" s="380"/>
      <c r="L218" s="380"/>
      <c r="M218" s="380"/>
      <c r="N218" s="380"/>
      <c r="O218" s="380"/>
      <c r="P218" s="380"/>
      <c r="Q218" s="380"/>
      <c r="R218" s="380"/>
      <c r="S218" s="380"/>
      <c r="T218" s="380"/>
      <c r="U218" s="380"/>
    </row>
    <row r="219" spans="1:21">
      <c r="A219" s="380"/>
      <c r="B219" s="380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  <c r="U219" s="380"/>
    </row>
    <row r="220" spans="1:21">
      <c r="A220" s="380"/>
      <c r="B220" s="380"/>
      <c r="C220" s="380"/>
      <c r="D220" s="380"/>
      <c r="E220" s="380"/>
      <c r="F220" s="380"/>
      <c r="G220" s="380"/>
      <c r="H220" s="380"/>
      <c r="I220" s="380"/>
      <c r="J220" s="380"/>
      <c r="K220" s="380"/>
      <c r="L220" s="380"/>
      <c r="M220" s="380"/>
      <c r="N220" s="380"/>
      <c r="O220" s="380"/>
      <c r="P220" s="380"/>
      <c r="Q220" s="380"/>
      <c r="R220" s="380"/>
      <c r="S220" s="380"/>
      <c r="T220" s="380"/>
      <c r="U220" s="380"/>
    </row>
    <row r="221" spans="1:21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  <c r="L221" s="380"/>
      <c r="M221" s="380"/>
      <c r="N221" s="380"/>
      <c r="O221" s="380"/>
      <c r="P221" s="380"/>
      <c r="Q221" s="380"/>
      <c r="R221" s="380"/>
      <c r="S221" s="380"/>
      <c r="T221" s="380"/>
      <c r="U221" s="380"/>
    </row>
    <row r="222" spans="1:21">
      <c r="A222" s="380"/>
      <c r="B222" s="380"/>
      <c r="C222" s="380"/>
      <c r="D222" s="380"/>
      <c r="E222" s="380"/>
      <c r="F222" s="380"/>
      <c r="G222" s="380"/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</row>
    <row r="223" spans="1:21">
      <c r="A223" s="380"/>
      <c r="B223" s="380"/>
      <c r="C223" s="380"/>
      <c r="D223" s="380"/>
      <c r="E223" s="380"/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</row>
    <row r="224" spans="1:21">
      <c r="A224" s="380"/>
      <c r="B224" s="380"/>
      <c r="C224" s="380"/>
      <c r="D224" s="380"/>
      <c r="E224" s="380"/>
      <c r="F224" s="380"/>
      <c r="G224" s="380"/>
      <c r="H224" s="380"/>
      <c r="I224" s="380"/>
      <c r="J224" s="380"/>
      <c r="K224" s="380"/>
      <c r="L224" s="380"/>
      <c r="M224" s="380"/>
      <c r="N224" s="380"/>
      <c r="O224" s="380"/>
      <c r="P224" s="380"/>
      <c r="Q224" s="380"/>
      <c r="R224" s="380"/>
      <c r="S224" s="380"/>
      <c r="T224" s="380"/>
      <c r="U224" s="380"/>
    </row>
    <row r="225" spans="1:21">
      <c r="A225" s="380"/>
      <c r="B225" s="380"/>
      <c r="C225" s="380"/>
      <c r="D225" s="380"/>
      <c r="E225" s="380"/>
      <c r="F225" s="380"/>
      <c r="G225" s="380"/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</row>
    <row r="226" spans="1:21">
      <c r="A226" s="380"/>
      <c r="B226" s="380"/>
      <c r="C226" s="380"/>
      <c r="D226" s="380"/>
      <c r="E226" s="380"/>
      <c r="F226" s="380"/>
      <c r="G226" s="380"/>
      <c r="H226" s="380"/>
      <c r="I226" s="380"/>
      <c r="J226" s="380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380"/>
    </row>
    <row r="227" spans="1:21">
      <c r="A227" s="380"/>
      <c r="B227" s="380"/>
      <c r="C227" s="380"/>
      <c r="D227" s="380"/>
      <c r="E227" s="380"/>
      <c r="F227" s="380"/>
      <c r="G227" s="380"/>
      <c r="H227" s="380"/>
      <c r="I227" s="380"/>
      <c r="J227" s="380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  <c r="U227" s="380"/>
    </row>
    <row r="228" spans="1:21">
      <c r="A228" s="380"/>
      <c r="B228" s="380"/>
      <c r="C228" s="380"/>
      <c r="D228" s="380"/>
      <c r="E228" s="380"/>
      <c r="F228" s="380"/>
      <c r="G228" s="380"/>
      <c r="H228" s="380"/>
      <c r="I228" s="380"/>
      <c r="J228" s="380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  <c r="U228" s="380"/>
    </row>
    <row r="229" spans="1:21">
      <c r="A229" s="380"/>
      <c r="B229" s="380"/>
      <c r="C229" s="380"/>
      <c r="D229" s="380"/>
      <c r="E229" s="380"/>
      <c r="F229" s="380"/>
      <c r="G229" s="380"/>
      <c r="H229" s="380"/>
      <c r="I229" s="380"/>
      <c r="J229" s="380"/>
      <c r="K229" s="380"/>
      <c r="L229" s="380"/>
      <c r="M229" s="380"/>
      <c r="N229" s="380"/>
      <c r="O229" s="380"/>
      <c r="P229" s="380"/>
      <c r="Q229" s="380"/>
      <c r="R229" s="380"/>
      <c r="S229" s="380"/>
      <c r="T229" s="380"/>
      <c r="U229" s="380"/>
    </row>
    <row r="230" spans="1:21">
      <c r="A230" s="380"/>
      <c r="B230" s="380"/>
      <c r="C230" s="380"/>
      <c r="D230" s="380"/>
      <c r="E230" s="380"/>
      <c r="F230" s="380"/>
      <c r="G230" s="380"/>
      <c r="H230" s="380"/>
      <c r="I230" s="380"/>
      <c r="J230" s="380"/>
      <c r="K230" s="380"/>
      <c r="L230" s="380"/>
      <c r="M230" s="380"/>
      <c r="N230" s="380"/>
      <c r="O230" s="380"/>
      <c r="P230" s="380"/>
      <c r="Q230" s="380"/>
      <c r="R230" s="380"/>
      <c r="S230" s="380"/>
      <c r="T230" s="380"/>
      <c r="U230" s="380"/>
    </row>
    <row r="231" spans="1:21">
      <c r="A231" s="380"/>
      <c r="B231" s="380"/>
      <c r="C231" s="380"/>
      <c r="D231" s="380"/>
      <c r="E231" s="380"/>
      <c r="F231" s="380"/>
      <c r="G231" s="380"/>
      <c r="H231" s="380"/>
      <c r="I231" s="380"/>
      <c r="J231" s="380"/>
      <c r="K231" s="380"/>
      <c r="L231" s="380"/>
      <c r="M231" s="380"/>
      <c r="N231" s="380"/>
      <c r="O231" s="380"/>
      <c r="P231" s="380"/>
      <c r="Q231" s="380"/>
      <c r="R231" s="380"/>
      <c r="S231" s="380"/>
      <c r="T231" s="380"/>
      <c r="U231" s="380"/>
    </row>
    <row r="232" spans="1:21">
      <c r="A232" s="380"/>
      <c r="B232" s="380"/>
      <c r="C232" s="380"/>
      <c r="D232" s="380"/>
      <c r="E232" s="380"/>
      <c r="F232" s="380"/>
      <c r="G232" s="380"/>
      <c r="H232" s="380"/>
      <c r="I232" s="380"/>
      <c r="J232" s="380"/>
      <c r="K232" s="380"/>
      <c r="L232" s="380"/>
      <c r="M232" s="380"/>
      <c r="N232" s="380"/>
      <c r="O232" s="380"/>
      <c r="P232" s="380"/>
      <c r="Q232" s="380"/>
      <c r="R232" s="380"/>
      <c r="S232" s="380"/>
      <c r="T232" s="380"/>
      <c r="U232" s="380"/>
    </row>
    <row r="233" spans="1:21">
      <c r="A233" s="380"/>
      <c r="B233" s="380"/>
      <c r="C233" s="380"/>
      <c r="D233" s="380"/>
      <c r="E233" s="380"/>
      <c r="F233" s="380"/>
      <c r="G233" s="380"/>
      <c r="H233" s="380"/>
      <c r="I233" s="380"/>
      <c r="J233" s="380"/>
      <c r="K233" s="380"/>
      <c r="L233" s="380"/>
      <c r="M233" s="380"/>
      <c r="N233" s="380"/>
      <c r="O233" s="380"/>
      <c r="P233" s="380"/>
      <c r="Q233" s="380"/>
      <c r="R233" s="380"/>
      <c r="S233" s="380"/>
      <c r="T233" s="380"/>
      <c r="U233" s="380"/>
    </row>
    <row r="234" spans="1:21">
      <c r="A234" s="380"/>
      <c r="B234" s="380"/>
      <c r="C234" s="380"/>
      <c r="D234" s="380"/>
      <c r="E234" s="380"/>
      <c r="F234" s="380"/>
      <c r="G234" s="380"/>
      <c r="H234" s="380"/>
      <c r="I234" s="380"/>
      <c r="J234" s="380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  <c r="U234" s="380"/>
    </row>
    <row r="235" spans="1:21">
      <c r="A235" s="380"/>
      <c r="B235" s="380"/>
      <c r="C235" s="380"/>
      <c r="D235" s="380"/>
      <c r="E235" s="380"/>
      <c r="F235" s="380"/>
      <c r="G235" s="380"/>
      <c r="H235" s="380"/>
      <c r="I235" s="380"/>
      <c r="J235" s="380"/>
      <c r="K235" s="380"/>
      <c r="L235" s="380"/>
      <c r="M235" s="380"/>
      <c r="N235" s="380"/>
      <c r="O235" s="380"/>
      <c r="P235" s="380"/>
      <c r="Q235" s="380"/>
      <c r="R235" s="380"/>
      <c r="S235" s="380"/>
      <c r="T235" s="380"/>
      <c r="U235" s="380"/>
    </row>
    <row r="236" spans="1:21">
      <c r="A236" s="380"/>
      <c r="B236" s="380"/>
      <c r="C236" s="380"/>
      <c r="D236" s="380"/>
      <c r="E236" s="380"/>
      <c r="F236" s="380"/>
      <c r="G236" s="380"/>
      <c r="H236" s="380"/>
      <c r="I236" s="380"/>
      <c r="J236" s="380"/>
      <c r="K236" s="380"/>
      <c r="L236" s="380"/>
      <c r="M236" s="380"/>
      <c r="N236" s="380"/>
      <c r="O236" s="380"/>
      <c r="P236" s="380"/>
      <c r="Q236" s="380"/>
      <c r="R236" s="380"/>
      <c r="S236" s="380"/>
      <c r="T236" s="380"/>
      <c r="U236" s="380"/>
    </row>
    <row r="237" spans="1:21">
      <c r="A237" s="380"/>
      <c r="B237" s="380"/>
      <c r="C237" s="380"/>
      <c r="D237" s="380"/>
      <c r="E237" s="380"/>
      <c r="F237" s="380"/>
      <c r="G237" s="380"/>
      <c r="H237" s="380"/>
      <c r="I237" s="380"/>
      <c r="J237" s="380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  <c r="U237" s="380"/>
    </row>
    <row r="238" spans="1:21">
      <c r="A238" s="380"/>
      <c r="B238" s="380"/>
      <c r="C238" s="380"/>
      <c r="D238" s="380"/>
      <c r="E238" s="380"/>
      <c r="F238" s="380"/>
      <c r="G238" s="380"/>
      <c r="H238" s="380"/>
      <c r="I238" s="380"/>
      <c r="J238" s="380"/>
      <c r="K238" s="380"/>
      <c r="L238" s="380"/>
      <c r="M238" s="380"/>
      <c r="N238" s="380"/>
      <c r="O238" s="380"/>
      <c r="P238" s="380"/>
      <c r="Q238" s="380"/>
      <c r="R238" s="380"/>
      <c r="S238" s="380"/>
      <c r="T238" s="380"/>
      <c r="U238" s="380"/>
    </row>
    <row r="239" spans="1:21">
      <c r="A239" s="380"/>
      <c r="B239" s="380"/>
      <c r="C239" s="380"/>
      <c r="D239" s="380"/>
      <c r="E239" s="380"/>
      <c r="F239" s="380"/>
      <c r="G239" s="380"/>
      <c r="H239" s="380"/>
      <c r="I239" s="380"/>
      <c r="J239" s="380"/>
      <c r="K239" s="380"/>
      <c r="L239" s="380"/>
      <c r="M239" s="380"/>
      <c r="N239" s="380"/>
      <c r="O239" s="380"/>
      <c r="P239" s="380"/>
      <c r="Q239" s="380"/>
      <c r="R239" s="380"/>
      <c r="S239" s="380"/>
      <c r="T239" s="380"/>
      <c r="U239" s="380"/>
    </row>
    <row r="240" spans="1:21">
      <c r="A240" s="380"/>
      <c r="B240" s="380"/>
      <c r="C240" s="380"/>
      <c r="D240" s="380"/>
      <c r="E240" s="380"/>
      <c r="F240" s="380"/>
      <c r="G240" s="380"/>
      <c r="H240" s="380"/>
      <c r="I240" s="380"/>
      <c r="J240" s="380"/>
      <c r="K240" s="380"/>
      <c r="L240" s="380"/>
      <c r="M240" s="380"/>
      <c r="N240" s="380"/>
      <c r="O240" s="380"/>
      <c r="P240" s="380"/>
      <c r="Q240" s="380"/>
      <c r="R240" s="380"/>
      <c r="S240" s="380"/>
      <c r="T240" s="380"/>
      <c r="U240" s="380"/>
    </row>
    <row r="241" spans="1:21">
      <c r="A241" s="380"/>
      <c r="B241" s="380"/>
      <c r="C241" s="380"/>
      <c r="D241" s="380"/>
      <c r="E241" s="380"/>
      <c r="F241" s="380"/>
      <c r="G241" s="380"/>
      <c r="H241" s="380"/>
      <c r="I241" s="380"/>
      <c r="J241" s="380"/>
      <c r="K241" s="380"/>
      <c r="L241" s="380"/>
      <c r="M241" s="380"/>
      <c r="N241" s="380"/>
      <c r="O241" s="380"/>
      <c r="P241" s="380"/>
      <c r="Q241" s="380"/>
      <c r="R241" s="380"/>
      <c r="S241" s="380"/>
      <c r="T241" s="380"/>
      <c r="U241" s="380"/>
    </row>
    <row r="242" spans="1:21">
      <c r="A242" s="380"/>
      <c r="B242" s="380"/>
      <c r="C242" s="380"/>
      <c r="D242" s="380"/>
      <c r="E242" s="380"/>
      <c r="F242" s="380"/>
      <c r="G242" s="380"/>
      <c r="H242" s="380"/>
      <c r="I242" s="380"/>
      <c r="J242" s="380"/>
      <c r="K242" s="380"/>
      <c r="L242" s="380"/>
      <c r="M242" s="380"/>
      <c r="N242" s="380"/>
      <c r="O242" s="380"/>
      <c r="P242" s="380"/>
      <c r="Q242" s="380"/>
      <c r="R242" s="380"/>
      <c r="S242" s="380"/>
      <c r="T242" s="380"/>
      <c r="U242" s="380"/>
    </row>
    <row r="243" spans="1:21">
      <c r="A243" s="380"/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</row>
    <row r="244" spans="1:21">
      <c r="A244" s="380"/>
      <c r="B244" s="380"/>
      <c r="C244" s="380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  <c r="U244" s="380"/>
    </row>
    <row r="245" spans="1:21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  <c r="L245" s="380"/>
      <c r="M245" s="380"/>
      <c r="N245" s="380"/>
      <c r="O245" s="380"/>
      <c r="P245" s="380"/>
      <c r="Q245" s="380"/>
      <c r="R245" s="380"/>
      <c r="S245" s="380"/>
      <c r="T245" s="380"/>
      <c r="U245" s="380"/>
    </row>
    <row r="246" spans="1:21">
      <c r="A246" s="380"/>
      <c r="B246" s="380"/>
      <c r="C246" s="380"/>
      <c r="D246" s="380"/>
      <c r="E246" s="380"/>
      <c r="F246" s="380"/>
      <c r="G246" s="380"/>
      <c r="H246" s="380"/>
      <c r="I246" s="380"/>
      <c r="J246" s="380"/>
      <c r="K246" s="380"/>
      <c r="L246" s="380"/>
      <c r="M246" s="380"/>
      <c r="N246" s="380"/>
      <c r="O246" s="380"/>
      <c r="P246" s="380"/>
      <c r="Q246" s="380"/>
      <c r="R246" s="380"/>
      <c r="S246" s="380"/>
      <c r="T246" s="380"/>
      <c r="U246" s="380"/>
    </row>
    <row r="247" spans="1:21">
      <c r="A247" s="380"/>
      <c r="B247" s="380"/>
      <c r="C247" s="380"/>
      <c r="D247" s="380"/>
      <c r="E247" s="380"/>
      <c r="F247" s="380"/>
      <c r="G247" s="380"/>
      <c r="H247" s="380"/>
      <c r="I247" s="380"/>
      <c r="J247" s="380"/>
      <c r="K247" s="380"/>
      <c r="L247" s="380"/>
      <c r="M247" s="380"/>
      <c r="N247" s="380"/>
      <c r="O247" s="380"/>
      <c r="P247" s="380"/>
      <c r="Q247" s="380"/>
      <c r="R247" s="380"/>
      <c r="S247" s="380"/>
      <c r="T247" s="380"/>
      <c r="U247" s="380"/>
    </row>
    <row r="248" spans="1:21">
      <c r="A248" s="380"/>
      <c r="B248" s="380"/>
      <c r="C248" s="380"/>
      <c r="D248" s="380"/>
      <c r="E248" s="380"/>
      <c r="F248" s="380"/>
      <c r="G248" s="380"/>
      <c r="H248" s="380"/>
      <c r="I248" s="380"/>
      <c r="J248" s="380"/>
      <c r="K248" s="380"/>
      <c r="L248" s="380"/>
      <c r="M248" s="380"/>
      <c r="N248" s="380"/>
      <c r="O248" s="380"/>
      <c r="P248" s="380"/>
      <c r="Q248" s="380"/>
      <c r="R248" s="380"/>
      <c r="S248" s="380"/>
      <c r="T248" s="380"/>
      <c r="U248" s="380"/>
    </row>
    <row r="249" spans="1:21">
      <c r="A249" s="380"/>
      <c r="B249" s="380"/>
      <c r="C249" s="380"/>
      <c r="D249" s="380"/>
      <c r="E249" s="380"/>
      <c r="F249" s="380"/>
      <c r="G249" s="380"/>
      <c r="H249" s="380"/>
      <c r="I249" s="380"/>
      <c r="J249" s="380"/>
      <c r="K249" s="380"/>
      <c r="L249" s="380"/>
      <c r="M249" s="380"/>
      <c r="N249" s="380"/>
      <c r="O249" s="380"/>
      <c r="P249" s="380"/>
      <c r="Q249" s="380"/>
      <c r="R249" s="380"/>
      <c r="S249" s="380"/>
      <c r="T249" s="380"/>
      <c r="U249" s="380"/>
    </row>
    <row r="250" spans="1:21">
      <c r="A250" s="380"/>
      <c r="B250" s="380"/>
      <c r="C250" s="380"/>
      <c r="D250" s="380"/>
      <c r="E250" s="380"/>
      <c r="F250" s="380"/>
      <c r="G250" s="380"/>
      <c r="H250" s="380"/>
      <c r="I250" s="380"/>
      <c r="J250" s="380"/>
      <c r="K250" s="380"/>
      <c r="L250" s="380"/>
      <c r="M250" s="380"/>
      <c r="N250" s="380"/>
      <c r="O250" s="380"/>
      <c r="P250" s="380"/>
      <c r="Q250" s="380"/>
      <c r="R250" s="380"/>
      <c r="S250" s="380"/>
      <c r="T250" s="380"/>
      <c r="U250" s="380"/>
    </row>
    <row r="251" spans="1:21">
      <c r="A251" s="380"/>
      <c r="B251" s="380"/>
      <c r="C251" s="380"/>
      <c r="D251" s="380"/>
      <c r="E251" s="380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</row>
    <row r="252" spans="1:21">
      <c r="A252" s="380"/>
      <c r="B252" s="380"/>
      <c r="C252" s="380"/>
      <c r="D252" s="380"/>
      <c r="E252" s="380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</row>
    <row r="253" spans="1:21">
      <c r="A253" s="380"/>
      <c r="B253" s="380"/>
      <c r="C253" s="380"/>
      <c r="D253" s="380"/>
      <c r="E253" s="380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</row>
    <row r="254" spans="1:21">
      <c r="A254" s="380"/>
      <c r="B254" s="380"/>
      <c r="C254" s="380"/>
      <c r="D254" s="380"/>
      <c r="E254" s="380"/>
      <c r="F254" s="380"/>
      <c r="G254" s="380"/>
      <c r="H254" s="380"/>
      <c r="I254" s="380"/>
      <c r="J254" s="380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  <c r="U254" s="380"/>
    </row>
    <row r="255" spans="1:21">
      <c r="A255" s="380"/>
      <c r="B255" s="380"/>
      <c r="C255" s="380"/>
      <c r="D255" s="380"/>
      <c r="E255" s="380"/>
      <c r="F255" s="380"/>
      <c r="G255" s="380"/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</row>
    <row r="256" spans="1:21">
      <c r="A256" s="380"/>
      <c r="B256" s="380"/>
      <c r="C256" s="380"/>
      <c r="D256" s="380"/>
      <c r="E256" s="380"/>
      <c r="F256" s="380"/>
      <c r="G256" s="380"/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</row>
    <row r="257" spans="1:21">
      <c r="A257" s="380"/>
      <c r="B257" s="380"/>
      <c r="C257" s="380"/>
      <c r="D257" s="380"/>
      <c r="E257" s="380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</row>
    <row r="258" spans="1:21">
      <c r="A258" s="380"/>
      <c r="B258" s="380"/>
      <c r="C258" s="380"/>
      <c r="D258" s="380"/>
      <c r="E258" s="380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</row>
    <row r="259" spans="1:21">
      <c r="A259" s="380"/>
      <c r="B259" s="380"/>
      <c r="C259" s="380"/>
      <c r="D259" s="380"/>
      <c r="E259" s="380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</row>
    <row r="260" spans="1:21">
      <c r="A260" s="380"/>
      <c r="B260" s="380"/>
      <c r="C260" s="380"/>
      <c r="D260" s="380"/>
      <c r="E260" s="380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</row>
    <row r="261" spans="1:21">
      <c r="A261" s="380"/>
      <c r="B261" s="380"/>
      <c r="C261" s="380"/>
      <c r="D261" s="380"/>
      <c r="E261" s="380"/>
      <c r="F261" s="380"/>
      <c r="G261" s="380"/>
      <c r="H261" s="380"/>
      <c r="I261" s="380"/>
      <c r="J261" s="380"/>
      <c r="K261" s="380"/>
      <c r="L261" s="380"/>
      <c r="M261" s="380"/>
      <c r="N261" s="380"/>
      <c r="O261" s="380"/>
      <c r="P261" s="380"/>
      <c r="Q261" s="380"/>
      <c r="R261" s="380"/>
      <c r="S261" s="380"/>
      <c r="T261" s="380"/>
      <c r="U261" s="380"/>
    </row>
    <row r="262" spans="1:21">
      <c r="A262" s="380"/>
      <c r="B262" s="380"/>
      <c r="C262" s="380"/>
      <c r="D262" s="380"/>
      <c r="E262" s="380"/>
      <c r="F262" s="380"/>
      <c r="G262" s="380"/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  <c r="U262" s="380"/>
    </row>
    <row r="263" spans="1:21">
      <c r="A263" s="380"/>
      <c r="B263" s="380"/>
      <c r="C263" s="380"/>
      <c r="D263" s="380"/>
      <c r="E263" s="380"/>
      <c r="F263" s="380"/>
      <c r="G263" s="380"/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</row>
    <row r="264" spans="1:21">
      <c r="A264" s="380"/>
      <c r="B264" s="380"/>
      <c r="C264" s="380"/>
      <c r="D264" s="380"/>
      <c r="E264" s="380"/>
      <c r="F264" s="380"/>
      <c r="G264" s="380"/>
      <c r="H264" s="380"/>
      <c r="I264" s="380"/>
      <c r="J264" s="380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  <c r="U264" s="380"/>
    </row>
    <row r="265" spans="1:21">
      <c r="A265" s="380"/>
      <c r="B265" s="380"/>
      <c r="C265" s="380"/>
      <c r="D265" s="380"/>
      <c r="E265" s="380"/>
      <c r="F265" s="380"/>
      <c r="G265" s="380"/>
      <c r="H265" s="380"/>
      <c r="I265" s="380"/>
      <c r="J265" s="380"/>
      <c r="K265" s="380"/>
      <c r="L265" s="380"/>
      <c r="M265" s="380"/>
      <c r="N265" s="380"/>
      <c r="O265" s="380"/>
      <c r="P265" s="380"/>
      <c r="Q265" s="380"/>
      <c r="R265" s="380"/>
      <c r="S265" s="380"/>
      <c r="T265" s="380"/>
      <c r="U265" s="380"/>
    </row>
    <row r="266" spans="1:21">
      <c r="A266" s="380"/>
      <c r="B266" s="380"/>
      <c r="C266" s="380"/>
      <c r="D266" s="380"/>
      <c r="E266" s="380"/>
      <c r="F266" s="380"/>
      <c r="G266" s="380"/>
      <c r="H266" s="380"/>
      <c r="I266" s="380"/>
      <c r="J266" s="380"/>
      <c r="K266" s="380"/>
      <c r="L266" s="380"/>
      <c r="M266" s="380"/>
      <c r="N266" s="380"/>
      <c r="O266" s="380"/>
      <c r="P266" s="380"/>
      <c r="Q266" s="380"/>
      <c r="R266" s="380"/>
      <c r="S266" s="380"/>
      <c r="T266" s="380"/>
      <c r="U266" s="380"/>
    </row>
    <row r="267" spans="1:21">
      <c r="A267" s="380"/>
      <c r="B267" s="380"/>
      <c r="C267" s="380"/>
      <c r="D267" s="380"/>
      <c r="E267" s="380"/>
      <c r="F267" s="380"/>
      <c r="G267" s="380"/>
      <c r="H267" s="380"/>
      <c r="I267" s="380"/>
      <c r="J267" s="380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  <c r="U267" s="380"/>
    </row>
    <row r="268" spans="1:21">
      <c r="A268" s="380"/>
      <c r="B268" s="380"/>
      <c r="C268" s="380"/>
      <c r="D268" s="380"/>
      <c r="E268" s="380"/>
      <c r="F268" s="380"/>
      <c r="G268" s="380"/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</row>
    <row r="269" spans="1:21">
      <c r="A269" s="380"/>
      <c r="B269" s="380"/>
      <c r="C269" s="380"/>
      <c r="D269" s="380"/>
      <c r="E269" s="380"/>
      <c r="F269" s="380"/>
      <c r="G269" s="380"/>
      <c r="H269" s="380"/>
      <c r="I269" s="380"/>
      <c r="J269" s="380"/>
      <c r="K269" s="380"/>
      <c r="L269" s="380"/>
      <c r="M269" s="380"/>
      <c r="N269" s="380"/>
      <c r="O269" s="380"/>
      <c r="P269" s="380"/>
      <c r="Q269" s="380"/>
      <c r="R269" s="380"/>
      <c r="S269" s="380"/>
      <c r="T269" s="380"/>
      <c r="U269" s="380"/>
    </row>
    <row r="270" spans="1:21">
      <c r="A270" s="380"/>
      <c r="B270" s="380"/>
      <c r="C270" s="380"/>
      <c r="D270" s="380"/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</row>
    <row r="271" spans="1:21">
      <c r="A271" s="380"/>
      <c r="B271" s="380"/>
      <c r="C271" s="380"/>
      <c r="D271" s="380"/>
      <c r="E271" s="380"/>
      <c r="F271" s="380"/>
      <c r="G271" s="380"/>
      <c r="H271" s="380"/>
      <c r="I271" s="380"/>
      <c r="J271" s="380"/>
      <c r="K271" s="380"/>
      <c r="L271" s="380"/>
      <c r="M271" s="380"/>
      <c r="N271" s="380"/>
      <c r="O271" s="380"/>
      <c r="P271" s="380"/>
      <c r="Q271" s="380"/>
      <c r="R271" s="380"/>
      <c r="S271" s="380"/>
      <c r="T271" s="380"/>
      <c r="U271" s="380"/>
    </row>
    <row r="272" spans="1:21">
      <c r="A272" s="380"/>
      <c r="B272" s="380"/>
      <c r="C272" s="380"/>
      <c r="D272" s="380"/>
      <c r="E272" s="380"/>
      <c r="F272" s="380"/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80"/>
      <c r="R272" s="380"/>
      <c r="S272" s="380"/>
      <c r="T272" s="380"/>
      <c r="U272" s="380"/>
    </row>
    <row r="273" spans="1:21">
      <c r="A273" s="380"/>
      <c r="B273" s="380"/>
      <c r="C273" s="380"/>
      <c r="D273" s="380"/>
      <c r="E273" s="380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</row>
    <row r="274" spans="1:21">
      <c r="A274" s="380"/>
      <c r="B274" s="380"/>
      <c r="C274" s="380"/>
      <c r="D274" s="380"/>
      <c r="E274" s="380"/>
      <c r="F274" s="380"/>
      <c r="G274" s="380"/>
      <c r="H274" s="380"/>
      <c r="I274" s="380"/>
      <c r="J274" s="380"/>
      <c r="K274" s="380"/>
      <c r="L274" s="380"/>
      <c r="M274" s="380"/>
      <c r="N274" s="380"/>
      <c r="O274" s="380"/>
      <c r="P274" s="380"/>
      <c r="Q274" s="380"/>
      <c r="R274" s="380"/>
      <c r="S274" s="380"/>
      <c r="T274" s="380"/>
      <c r="U274" s="380"/>
    </row>
    <row r="275" spans="1:21">
      <c r="A275" s="380"/>
      <c r="B275" s="380"/>
      <c r="C275" s="380"/>
      <c r="D275" s="380"/>
      <c r="E275" s="380"/>
      <c r="F275" s="380"/>
      <c r="G275" s="380"/>
      <c r="H275" s="380"/>
      <c r="I275" s="380"/>
      <c r="J275" s="380"/>
      <c r="K275" s="380"/>
      <c r="L275" s="380"/>
      <c r="M275" s="380"/>
      <c r="N275" s="380"/>
      <c r="O275" s="380"/>
      <c r="P275" s="380"/>
      <c r="Q275" s="380"/>
      <c r="R275" s="380"/>
      <c r="S275" s="380"/>
      <c r="T275" s="380"/>
      <c r="U275" s="380"/>
    </row>
    <row r="276" spans="1:21">
      <c r="A276" s="380"/>
      <c r="B276" s="380"/>
      <c r="C276" s="380"/>
      <c r="D276" s="380"/>
      <c r="E276" s="380"/>
      <c r="F276" s="380"/>
      <c r="G276" s="380"/>
      <c r="H276" s="380"/>
      <c r="I276" s="380"/>
      <c r="J276" s="380"/>
      <c r="K276" s="380"/>
      <c r="L276" s="380"/>
      <c r="M276" s="380"/>
      <c r="N276" s="380"/>
      <c r="O276" s="380"/>
      <c r="P276" s="380"/>
      <c r="Q276" s="380"/>
      <c r="R276" s="380"/>
      <c r="S276" s="380"/>
      <c r="T276" s="380"/>
      <c r="U276" s="380"/>
    </row>
    <row r="277" spans="1:21">
      <c r="A277" s="380"/>
      <c r="B277" s="380"/>
      <c r="C277" s="380"/>
      <c r="D277" s="380"/>
      <c r="E277" s="380"/>
      <c r="F277" s="380"/>
      <c r="G277" s="380"/>
      <c r="H277" s="380"/>
      <c r="I277" s="380"/>
      <c r="J277" s="380"/>
      <c r="K277" s="380"/>
      <c r="L277" s="380"/>
      <c r="M277" s="380"/>
      <c r="N277" s="380"/>
      <c r="O277" s="380"/>
      <c r="P277" s="380"/>
      <c r="Q277" s="380"/>
      <c r="R277" s="380"/>
      <c r="S277" s="380"/>
      <c r="T277" s="380"/>
      <c r="U277" s="380"/>
    </row>
    <row r="278" spans="1:21">
      <c r="A278" s="380"/>
      <c r="B278" s="380"/>
      <c r="C278" s="380"/>
      <c r="D278" s="380"/>
      <c r="E278" s="380"/>
      <c r="F278" s="380"/>
      <c r="G278" s="380"/>
      <c r="H278" s="380"/>
      <c r="I278" s="380"/>
      <c r="J278" s="380"/>
      <c r="K278" s="380"/>
      <c r="L278" s="380"/>
      <c r="M278" s="380"/>
      <c r="N278" s="380"/>
      <c r="O278" s="380"/>
      <c r="P278" s="380"/>
      <c r="Q278" s="380"/>
      <c r="R278" s="380"/>
      <c r="S278" s="380"/>
      <c r="T278" s="380"/>
      <c r="U278" s="380"/>
    </row>
    <row r="279" spans="1:21">
      <c r="A279" s="380"/>
      <c r="B279" s="380"/>
      <c r="C279" s="380"/>
      <c r="D279" s="380"/>
      <c r="E279" s="380"/>
      <c r="F279" s="380"/>
      <c r="G279" s="380"/>
      <c r="H279" s="380"/>
      <c r="I279" s="380"/>
      <c r="J279" s="380"/>
      <c r="K279" s="380"/>
      <c r="L279" s="380"/>
      <c r="M279" s="380"/>
      <c r="N279" s="380"/>
      <c r="O279" s="380"/>
      <c r="P279" s="380"/>
      <c r="Q279" s="380"/>
      <c r="R279" s="380"/>
      <c r="S279" s="380"/>
      <c r="T279" s="380"/>
      <c r="U279" s="380"/>
    </row>
    <row r="280" spans="1:21">
      <c r="A280" s="380"/>
      <c r="B280" s="380"/>
      <c r="C280" s="380"/>
      <c r="D280" s="380"/>
      <c r="E280" s="380"/>
      <c r="F280" s="380"/>
      <c r="G280" s="380"/>
      <c r="H280" s="380"/>
      <c r="I280" s="380"/>
      <c r="J280" s="380"/>
      <c r="K280" s="380"/>
      <c r="L280" s="380"/>
      <c r="M280" s="380"/>
      <c r="N280" s="380"/>
      <c r="O280" s="380"/>
      <c r="P280" s="380"/>
      <c r="Q280" s="380"/>
      <c r="R280" s="380"/>
      <c r="S280" s="380"/>
      <c r="T280" s="380"/>
      <c r="U280" s="380"/>
    </row>
    <row r="281" spans="1:21">
      <c r="A281" s="380"/>
      <c r="B281" s="380"/>
      <c r="C281" s="380"/>
      <c r="D281" s="380"/>
      <c r="E281" s="380"/>
      <c r="F281" s="380"/>
      <c r="G281" s="380"/>
      <c r="H281" s="380"/>
      <c r="I281" s="380"/>
      <c r="J281" s="380"/>
      <c r="K281" s="380"/>
      <c r="L281" s="380"/>
      <c r="M281" s="380"/>
      <c r="N281" s="380"/>
      <c r="O281" s="380"/>
      <c r="P281" s="380"/>
      <c r="Q281" s="380"/>
      <c r="R281" s="380"/>
      <c r="S281" s="380"/>
      <c r="T281" s="380"/>
      <c r="U281" s="380"/>
    </row>
    <row r="282" spans="1:21">
      <c r="A282" s="380"/>
      <c r="B282" s="380"/>
      <c r="C282" s="380"/>
      <c r="D282" s="380"/>
      <c r="E282" s="380"/>
      <c r="F282" s="380"/>
      <c r="G282" s="380"/>
      <c r="H282" s="380"/>
      <c r="I282" s="380"/>
      <c r="J282" s="380"/>
      <c r="K282" s="380"/>
      <c r="L282" s="380"/>
      <c r="M282" s="380"/>
      <c r="N282" s="380"/>
      <c r="O282" s="380"/>
      <c r="P282" s="380"/>
      <c r="Q282" s="380"/>
      <c r="R282" s="380"/>
      <c r="S282" s="380"/>
      <c r="T282" s="380"/>
      <c r="U282" s="380"/>
    </row>
    <row r="283" spans="1:21">
      <c r="A283" s="380"/>
      <c r="B283" s="380"/>
      <c r="C283" s="380"/>
      <c r="D283" s="380"/>
      <c r="E283" s="380"/>
      <c r="F283" s="380"/>
      <c r="G283" s="380"/>
      <c r="H283" s="380"/>
      <c r="I283" s="380"/>
      <c r="J283" s="380"/>
      <c r="K283" s="380"/>
      <c r="L283" s="380"/>
      <c r="M283" s="380"/>
      <c r="N283" s="380"/>
      <c r="O283" s="380"/>
      <c r="P283" s="380"/>
      <c r="Q283" s="380"/>
      <c r="R283" s="380"/>
      <c r="S283" s="380"/>
      <c r="T283" s="380"/>
      <c r="U283" s="380"/>
    </row>
    <row r="284" spans="1:21">
      <c r="A284" s="380"/>
      <c r="B284" s="380"/>
      <c r="C284" s="380"/>
      <c r="D284" s="380"/>
      <c r="E284" s="380"/>
      <c r="F284" s="380"/>
      <c r="G284" s="380"/>
      <c r="H284" s="380"/>
      <c r="I284" s="380"/>
      <c r="J284" s="380"/>
      <c r="K284" s="380"/>
      <c r="L284" s="380"/>
      <c r="M284" s="380"/>
      <c r="N284" s="380"/>
      <c r="O284" s="380"/>
      <c r="P284" s="380"/>
      <c r="Q284" s="380"/>
      <c r="R284" s="380"/>
      <c r="S284" s="380"/>
      <c r="T284" s="380"/>
      <c r="U284" s="380"/>
    </row>
    <row r="285" spans="1:21">
      <c r="A285" s="380"/>
      <c r="B285" s="380"/>
      <c r="C285" s="380"/>
      <c r="D285" s="380"/>
      <c r="E285" s="380"/>
      <c r="F285" s="380"/>
      <c r="G285" s="380"/>
      <c r="H285" s="380"/>
      <c r="I285" s="380"/>
      <c r="J285" s="380"/>
      <c r="K285" s="380"/>
      <c r="L285" s="380"/>
      <c r="M285" s="380"/>
      <c r="N285" s="380"/>
      <c r="O285" s="380"/>
      <c r="P285" s="380"/>
      <c r="Q285" s="380"/>
      <c r="R285" s="380"/>
      <c r="S285" s="380"/>
      <c r="T285" s="380"/>
      <c r="U285" s="380"/>
    </row>
    <row r="286" spans="1:21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  <c r="L286" s="380"/>
      <c r="M286" s="380"/>
      <c r="N286" s="380"/>
      <c r="O286" s="380"/>
      <c r="P286" s="380"/>
      <c r="Q286" s="380"/>
      <c r="R286" s="380"/>
      <c r="S286" s="380"/>
      <c r="T286" s="380"/>
      <c r="U286" s="380"/>
    </row>
    <row r="287" spans="1:21">
      <c r="A287" s="380"/>
      <c r="B287" s="380"/>
      <c r="C287" s="380"/>
      <c r="D287" s="380"/>
      <c r="E287" s="380"/>
      <c r="F287" s="380"/>
      <c r="G287" s="380"/>
      <c r="H287" s="380"/>
      <c r="I287" s="380"/>
      <c r="J287" s="380"/>
      <c r="K287" s="380"/>
      <c r="L287" s="380"/>
      <c r="M287" s="380"/>
      <c r="N287" s="380"/>
      <c r="O287" s="380"/>
      <c r="P287" s="380"/>
      <c r="Q287" s="380"/>
      <c r="R287" s="380"/>
      <c r="S287" s="380"/>
      <c r="T287" s="380"/>
      <c r="U287" s="380"/>
    </row>
    <row r="288" spans="1:21">
      <c r="A288" s="380"/>
      <c r="B288" s="380"/>
      <c r="C288" s="380"/>
      <c r="D288" s="380"/>
      <c r="E288" s="380"/>
      <c r="F288" s="380"/>
      <c r="G288" s="380"/>
      <c r="H288" s="380"/>
      <c r="I288" s="380"/>
      <c r="J288" s="380"/>
      <c r="K288" s="380"/>
      <c r="L288" s="380"/>
      <c r="M288" s="380"/>
      <c r="N288" s="380"/>
      <c r="O288" s="380"/>
      <c r="P288" s="380"/>
      <c r="Q288" s="380"/>
      <c r="R288" s="380"/>
      <c r="S288" s="380"/>
      <c r="T288" s="380"/>
      <c r="U288" s="380"/>
    </row>
    <row r="289" spans="1:21">
      <c r="A289" s="380"/>
      <c r="B289" s="380"/>
      <c r="C289" s="380"/>
      <c r="D289" s="380"/>
      <c r="E289" s="380"/>
      <c r="F289" s="380"/>
      <c r="G289" s="380"/>
      <c r="H289" s="380"/>
      <c r="I289" s="380"/>
      <c r="J289" s="380"/>
      <c r="K289" s="380"/>
      <c r="L289" s="380"/>
      <c r="M289" s="380"/>
      <c r="N289" s="380"/>
      <c r="O289" s="380"/>
      <c r="P289" s="380"/>
      <c r="Q289" s="380"/>
      <c r="R289" s="380"/>
      <c r="S289" s="380"/>
      <c r="T289" s="380"/>
      <c r="U289" s="380"/>
    </row>
    <row r="290" spans="1:21">
      <c r="A290" s="380"/>
      <c r="B290" s="380"/>
      <c r="C290" s="380"/>
      <c r="D290" s="380"/>
      <c r="E290" s="380"/>
      <c r="F290" s="380"/>
      <c r="G290" s="380"/>
      <c r="H290" s="380"/>
      <c r="I290" s="380"/>
      <c r="J290" s="380"/>
      <c r="K290" s="380"/>
      <c r="L290" s="380"/>
      <c r="M290" s="380"/>
      <c r="N290" s="380"/>
      <c r="O290" s="380"/>
      <c r="P290" s="380"/>
      <c r="Q290" s="380"/>
      <c r="R290" s="380"/>
      <c r="S290" s="380"/>
      <c r="T290" s="380"/>
      <c r="U290" s="380"/>
    </row>
    <row r="291" spans="1:21">
      <c r="A291" s="380"/>
      <c r="B291" s="380"/>
      <c r="C291" s="380"/>
      <c r="D291" s="380"/>
      <c r="E291" s="380"/>
      <c r="F291" s="380"/>
      <c r="G291" s="380"/>
      <c r="H291" s="380"/>
      <c r="I291" s="380"/>
      <c r="J291" s="380"/>
      <c r="K291" s="380"/>
      <c r="L291" s="380"/>
      <c r="M291" s="380"/>
      <c r="N291" s="380"/>
      <c r="O291" s="380"/>
      <c r="P291" s="380"/>
      <c r="Q291" s="380"/>
      <c r="R291" s="380"/>
      <c r="S291" s="380"/>
      <c r="T291" s="380"/>
      <c r="U291" s="380"/>
    </row>
    <row r="292" spans="1:21">
      <c r="A292" s="380"/>
      <c r="B292" s="380"/>
      <c r="C292" s="380"/>
      <c r="D292" s="380"/>
      <c r="E292" s="380"/>
      <c r="F292" s="380"/>
      <c r="G292" s="380"/>
      <c r="H292" s="380"/>
      <c r="I292" s="380"/>
      <c r="J292" s="380"/>
      <c r="K292" s="380"/>
      <c r="L292" s="380"/>
      <c r="M292" s="380"/>
      <c r="N292" s="380"/>
      <c r="O292" s="380"/>
      <c r="P292" s="380"/>
      <c r="Q292" s="380"/>
      <c r="R292" s="380"/>
      <c r="S292" s="380"/>
      <c r="T292" s="380"/>
      <c r="U292" s="380"/>
    </row>
    <row r="293" spans="1:21">
      <c r="A293" s="380"/>
      <c r="B293" s="380"/>
      <c r="C293" s="380"/>
      <c r="D293" s="380"/>
      <c r="E293" s="380"/>
      <c r="F293" s="380"/>
      <c r="G293" s="380"/>
      <c r="H293" s="380"/>
      <c r="I293" s="380"/>
      <c r="J293" s="380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  <c r="U293" s="380"/>
    </row>
    <row r="294" spans="1:21">
      <c r="A294" s="380"/>
      <c r="B294" s="380"/>
      <c r="C294" s="380"/>
      <c r="D294" s="380"/>
      <c r="E294" s="380"/>
      <c r="F294" s="380"/>
      <c r="G294" s="380"/>
      <c r="H294" s="380"/>
      <c r="I294" s="380"/>
      <c r="J294" s="380"/>
      <c r="K294" s="380"/>
      <c r="L294" s="380"/>
      <c r="M294" s="380"/>
      <c r="N294" s="380"/>
      <c r="O294" s="380"/>
      <c r="P294" s="380"/>
      <c r="Q294" s="380"/>
      <c r="R294" s="380"/>
      <c r="S294" s="380"/>
      <c r="T294" s="380"/>
      <c r="U294" s="380"/>
    </row>
    <row r="295" spans="1:21">
      <c r="A295" s="380"/>
      <c r="B295" s="380"/>
      <c r="C295" s="380"/>
      <c r="D295" s="380"/>
      <c r="E295" s="380"/>
      <c r="F295" s="380"/>
      <c r="G295" s="380"/>
      <c r="H295" s="380"/>
      <c r="I295" s="380"/>
      <c r="J295" s="380"/>
      <c r="K295" s="380"/>
      <c r="L295" s="380"/>
      <c r="M295" s="380"/>
      <c r="N295" s="380"/>
      <c r="O295" s="380"/>
      <c r="P295" s="380"/>
      <c r="Q295" s="380"/>
      <c r="R295" s="380"/>
      <c r="S295" s="380"/>
      <c r="T295" s="380"/>
      <c r="U295" s="380"/>
    </row>
    <row r="296" spans="1:21">
      <c r="A296" s="380"/>
      <c r="B296" s="380"/>
      <c r="C296" s="380"/>
      <c r="D296" s="380"/>
      <c r="E296" s="380"/>
      <c r="F296" s="380"/>
      <c r="G296" s="380"/>
      <c r="H296" s="380"/>
      <c r="I296" s="380"/>
      <c r="J296" s="380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  <c r="U296" s="380"/>
    </row>
    <row r="297" spans="1:21">
      <c r="A297" s="380"/>
      <c r="B297" s="380"/>
      <c r="C297" s="380"/>
      <c r="D297" s="380"/>
      <c r="E297" s="380"/>
      <c r="F297" s="380"/>
      <c r="G297" s="380"/>
      <c r="H297" s="380"/>
      <c r="I297" s="380"/>
      <c r="J297" s="380"/>
      <c r="K297" s="380"/>
      <c r="L297" s="380"/>
      <c r="M297" s="380"/>
      <c r="N297" s="380"/>
      <c r="O297" s="380"/>
      <c r="P297" s="380"/>
      <c r="Q297" s="380"/>
      <c r="R297" s="380"/>
      <c r="S297" s="380"/>
      <c r="T297" s="380"/>
      <c r="U297" s="380"/>
    </row>
    <row r="298" spans="1:21">
      <c r="A298" s="380"/>
      <c r="B298" s="380"/>
      <c r="C298" s="380"/>
      <c r="D298" s="380"/>
      <c r="E298" s="380"/>
      <c r="F298" s="380"/>
      <c r="G298" s="380"/>
      <c r="H298" s="380"/>
      <c r="I298" s="380"/>
      <c r="J298" s="380"/>
      <c r="K298" s="380"/>
      <c r="L298" s="380"/>
      <c r="M298" s="380"/>
      <c r="N298" s="380"/>
      <c r="O298" s="380"/>
      <c r="P298" s="380"/>
      <c r="Q298" s="380"/>
      <c r="R298" s="380"/>
      <c r="S298" s="380"/>
      <c r="T298" s="380"/>
      <c r="U298" s="380"/>
    </row>
    <row r="299" spans="1:21">
      <c r="A299" s="380"/>
      <c r="B299" s="380"/>
      <c r="C299" s="380"/>
      <c r="D299" s="380"/>
      <c r="E299" s="380"/>
      <c r="F299" s="380"/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0"/>
      <c r="R299" s="380"/>
      <c r="S299" s="380"/>
      <c r="T299" s="380"/>
      <c r="U299" s="380"/>
    </row>
    <row r="300" spans="1:21">
      <c r="A300" s="380"/>
      <c r="B300" s="380"/>
      <c r="C300" s="380"/>
      <c r="D300" s="380"/>
      <c r="E300" s="380"/>
      <c r="F300" s="380"/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  <c r="U300" s="380"/>
    </row>
    <row r="301" spans="1:21">
      <c r="A301" s="380"/>
      <c r="B301" s="380"/>
      <c r="C301" s="380"/>
      <c r="D301" s="380"/>
      <c r="E301" s="380"/>
      <c r="F301" s="380"/>
      <c r="G301" s="380"/>
      <c r="H301" s="380"/>
      <c r="I301" s="380"/>
      <c r="J301" s="380"/>
      <c r="K301" s="380"/>
      <c r="L301" s="380"/>
      <c r="M301" s="380"/>
      <c r="N301" s="380"/>
      <c r="O301" s="380"/>
      <c r="P301" s="380"/>
      <c r="Q301" s="380"/>
      <c r="R301" s="380"/>
      <c r="S301" s="380"/>
      <c r="T301" s="380"/>
      <c r="U301" s="380"/>
    </row>
    <row r="302" spans="1:21">
      <c r="A302" s="380"/>
      <c r="B302" s="380"/>
      <c r="C302" s="380"/>
      <c r="D302" s="380"/>
      <c r="E302" s="380"/>
      <c r="F302" s="380"/>
      <c r="G302" s="380"/>
      <c r="H302" s="380"/>
      <c r="I302" s="380"/>
      <c r="J302" s="380"/>
      <c r="K302" s="380"/>
      <c r="L302" s="380"/>
      <c r="M302" s="380"/>
      <c r="N302" s="380"/>
      <c r="O302" s="380"/>
      <c r="P302" s="380"/>
      <c r="Q302" s="380"/>
      <c r="R302" s="380"/>
      <c r="S302" s="380"/>
      <c r="T302" s="380"/>
      <c r="U302" s="380"/>
    </row>
    <row r="303" spans="1:21">
      <c r="A303" s="380"/>
      <c r="B303" s="380"/>
      <c r="C303" s="380"/>
      <c r="D303" s="380"/>
      <c r="E303" s="380"/>
      <c r="F303" s="380"/>
      <c r="G303" s="380"/>
      <c r="H303" s="380"/>
      <c r="I303" s="380"/>
      <c r="J303" s="380"/>
      <c r="K303" s="380"/>
      <c r="L303" s="380"/>
      <c r="M303" s="380"/>
      <c r="N303" s="380"/>
      <c r="O303" s="380"/>
      <c r="P303" s="380"/>
      <c r="Q303" s="380"/>
      <c r="R303" s="380"/>
      <c r="S303" s="380"/>
      <c r="T303" s="380"/>
      <c r="U303" s="380"/>
    </row>
    <row r="304" spans="1:21">
      <c r="A304" s="380"/>
      <c r="B304" s="380"/>
      <c r="C304" s="380"/>
      <c r="D304" s="380"/>
      <c r="E304" s="380"/>
      <c r="F304" s="380"/>
      <c r="G304" s="380"/>
      <c r="H304" s="380"/>
      <c r="I304" s="380"/>
      <c r="J304" s="380"/>
      <c r="K304" s="380"/>
      <c r="L304" s="380"/>
      <c r="M304" s="380"/>
      <c r="N304" s="380"/>
      <c r="O304" s="380"/>
      <c r="P304" s="380"/>
      <c r="Q304" s="380"/>
      <c r="R304" s="380"/>
      <c r="S304" s="380"/>
      <c r="T304" s="380"/>
      <c r="U304" s="380"/>
    </row>
    <row r="305" spans="1:21">
      <c r="A305" s="380"/>
      <c r="B305" s="380"/>
      <c r="C305" s="380"/>
      <c r="D305" s="380"/>
      <c r="E305" s="380"/>
      <c r="F305" s="380"/>
      <c r="G305" s="380"/>
      <c r="H305" s="380"/>
      <c r="I305" s="380"/>
      <c r="J305" s="380"/>
      <c r="K305" s="380"/>
      <c r="L305" s="380"/>
      <c r="M305" s="380"/>
      <c r="N305" s="380"/>
      <c r="O305" s="380"/>
      <c r="P305" s="380"/>
      <c r="Q305" s="380"/>
      <c r="R305" s="380"/>
      <c r="S305" s="380"/>
      <c r="T305" s="380"/>
      <c r="U305" s="380"/>
    </row>
    <row r="306" spans="1:21">
      <c r="A306" s="380"/>
      <c r="B306" s="380"/>
      <c r="C306" s="380"/>
      <c r="D306" s="380"/>
      <c r="E306" s="380"/>
      <c r="F306" s="380"/>
      <c r="G306" s="380"/>
      <c r="H306" s="380"/>
      <c r="I306" s="380"/>
      <c r="J306" s="380"/>
      <c r="K306" s="380"/>
      <c r="L306" s="380"/>
      <c r="M306" s="380"/>
      <c r="N306" s="380"/>
      <c r="O306" s="380"/>
      <c r="P306" s="380"/>
      <c r="Q306" s="380"/>
      <c r="R306" s="380"/>
      <c r="S306" s="380"/>
      <c r="T306" s="380"/>
      <c r="U306" s="380"/>
    </row>
    <row r="307" spans="1:21">
      <c r="A307" s="380"/>
      <c r="B307" s="380"/>
      <c r="C307" s="380"/>
      <c r="D307" s="380"/>
      <c r="E307" s="380"/>
      <c r="F307" s="380"/>
      <c r="G307" s="380"/>
      <c r="H307" s="380"/>
      <c r="I307" s="380"/>
      <c r="J307" s="380"/>
      <c r="K307" s="380"/>
      <c r="L307" s="380"/>
      <c r="M307" s="380"/>
      <c r="N307" s="380"/>
      <c r="O307" s="380"/>
      <c r="P307" s="380"/>
      <c r="Q307" s="380"/>
      <c r="R307" s="380"/>
      <c r="S307" s="380"/>
      <c r="T307" s="380"/>
      <c r="U307" s="380"/>
    </row>
    <row r="308" spans="1:21">
      <c r="A308" s="380"/>
      <c r="B308" s="380"/>
      <c r="C308" s="380"/>
      <c r="D308" s="380"/>
      <c r="E308" s="380"/>
      <c r="F308" s="380"/>
      <c r="G308" s="380"/>
      <c r="H308" s="380"/>
      <c r="I308" s="380"/>
      <c r="J308" s="380"/>
      <c r="K308" s="380"/>
      <c r="L308" s="380"/>
      <c r="M308" s="380"/>
      <c r="N308" s="380"/>
      <c r="O308" s="380"/>
      <c r="P308" s="380"/>
      <c r="Q308" s="380"/>
      <c r="R308" s="380"/>
      <c r="S308" s="380"/>
      <c r="T308" s="380"/>
      <c r="U308" s="380"/>
    </row>
    <row r="309" spans="1:21">
      <c r="A309" s="380"/>
      <c r="B309" s="380"/>
      <c r="C309" s="380"/>
      <c r="D309" s="380"/>
      <c r="E309" s="380"/>
      <c r="F309" s="380"/>
      <c r="G309" s="380"/>
      <c r="H309" s="380"/>
      <c r="I309" s="380"/>
      <c r="J309" s="380"/>
      <c r="K309" s="380"/>
      <c r="L309" s="380"/>
      <c r="M309" s="380"/>
      <c r="N309" s="380"/>
      <c r="O309" s="380"/>
      <c r="P309" s="380"/>
      <c r="Q309" s="380"/>
      <c r="R309" s="380"/>
      <c r="S309" s="380"/>
      <c r="T309" s="380"/>
      <c r="U309" s="380"/>
    </row>
    <row r="310" spans="1:21">
      <c r="A310" s="380"/>
      <c r="B310" s="380"/>
      <c r="C310" s="380"/>
      <c r="D310" s="380"/>
      <c r="E310" s="380"/>
      <c r="F310" s="380"/>
      <c r="G310" s="380"/>
      <c r="H310" s="380"/>
      <c r="I310" s="380"/>
      <c r="J310" s="380"/>
      <c r="K310" s="380"/>
      <c r="L310" s="380"/>
      <c r="M310" s="380"/>
      <c r="N310" s="380"/>
      <c r="O310" s="380"/>
      <c r="P310" s="380"/>
      <c r="Q310" s="380"/>
      <c r="R310" s="380"/>
      <c r="S310" s="380"/>
      <c r="T310" s="380"/>
      <c r="U310" s="380"/>
    </row>
    <row r="311" spans="1:21">
      <c r="A311" s="380"/>
      <c r="B311" s="380"/>
      <c r="C311" s="380"/>
      <c r="D311" s="380"/>
      <c r="E311" s="380"/>
      <c r="F311" s="380"/>
      <c r="G311" s="380"/>
      <c r="H311" s="380"/>
      <c r="I311" s="380"/>
      <c r="J311" s="380"/>
      <c r="K311" s="380"/>
      <c r="L311" s="380"/>
      <c r="M311" s="380"/>
      <c r="N311" s="380"/>
      <c r="O311" s="380"/>
      <c r="P311" s="380"/>
      <c r="Q311" s="380"/>
      <c r="R311" s="380"/>
      <c r="S311" s="380"/>
      <c r="T311" s="380"/>
      <c r="U311" s="380"/>
    </row>
    <row r="312" spans="1:21">
      <c r="A312" s="380"/>
      <c r="B312" s="380"/>
      <c r="C312" s="380"/>
      <c r="D312" s="380"/>
      <c r="E312" s="380"/>
      <c r="F312" s="380"/>
      <c r="G312" s="380"/>
      <c r="H312" s="380"/>
      <c r="I312" s="380"/>
      <c r="J312" s="380"/>
      <c r="K312" s="380"/>
      <c r="L312" s="380"/>
      <c r="M312" s="380"/>
      <c r="N312" s="380"/>
      <c r="O312" s="380"/>
      <c r="P312" s="380"/>
      <c r="Q312" s="380"/>
      <c r="R312" s="380"/>
      <c r="S312" s="380"/>
      <c r="T312" s="380"/>
      <c r="U312" s="380"/>
    </row>
    <row r="313" spans="1:21">
      <c r="A313" s="380"/>
      <c r="B313" s="380"/>
      <c r="C313" s="380"/>
      <c r="D313" s="380"/>
      <c r="E313" s="380"/>
      <c r="F313" s="380"/>
      <c r="G313" s="380"/>
      <c r="H313" s="380"/>
      <c r="I313" s="380"/>
      <c r="J313" s="380"/>
      <c r="K313" s="380"/>
      <c r="L313" s="380"/>
      <c r="M313" s="380"/>
      <c r="N313" s="380"/>
      <c r="O313" s="380"/>
      <c r="P313" s="380"/>
      <c r="Q313" s="380"/>
      <c r="R313" s="380"/>
      <c r="S313" s="380"/>
      <c r="T313" s="380"/>
      <c r="U313" s="380"/>
    </row>
    <row r="314" spans="1:21">
      <c r="A314" s="380"/>
      <c r="B314" s="380"/>
      <c r="C314" s="380"/>
      <c r="D314" s="380"/>
      <c r="E314" s="380"/>
      <c r="F314" s="380"/>
      <c r="G314" s="380"/>
      <c r="H314" s="380"/>
      <c r="I314" s="380"/>
      <c r="J314" s="380"/>
      <c r="K314" s="380"/>
      <c r="L314" s="380"/>
      <c r="M314" s="380"/>
      <c r="N314" s="380"/>
      <c r="O314" s="380"/>
      <c r="P314" s="380"/>
      <c r="Q314" s="380"/>
      <c r="R314" s="380"/>
      <c r="S314" s="380"/>
      <c r="T314" s="380"/>
      <c r="U314" s="380"/>
    </row>
    <row r="315" spans="1:21">
      <c r="A315" s="380"/>
      <c r="B315" s="380"/>
      <c r="C315" s="380"/>
      <c r="D315" s="380"/>
      <c r="E315" s="380"/>
      <c r="F315" s="380"/>
      <c r="G315" s="380"/>
      <c r="H315" s="380"/>
      <c r="I315" s="380"/>
      <c r="J315" s="380"/>
      <c r="K315" s="380"/>
      <c r="L315" s="380"/>
      <c r="M315" s="380"/>
      <c r="N315" s="380"/>
      <c r="O315" s="380"/>
      <c r="P315" s="380"/>
      <c r="Q315" s="380"/>
      <c r="R315" s="380"/>
      <c r="S315" s="380"/>
      <c r="T315" s="380"/>
      <c r="U315" s="380"/>
    </row>
    <row r="316" spans="1:21">
      <c r="A316" s="380"/>
      <c r="B316" s="380"/>
      <c r="C316" s="380"/>
      <c r="D316" s="380"/>
      <c r="E316" s="380"/>
      <c r="F316" s="380"/>
      <c r="G316" s="380"/>
      <c r="H316" s="380"/>
      <c r="I316" s="380"/>
      <c r="J316" s="380"/>
      <c r="K316" s="380"/>
      <c r="L316" s="380"/>
      <c r="M316" s="380"/>
      <c r="N316" s="380"/>
      <c r="O316" s="380"/>
      <c r="P316" s="380"/>
      <c r="Q316" s="380"/>
      <c r="R316" s="380"/>
      <c r="S316" s="380"/>
      <c r="T316" s="380"/>
      <c r="U316" s="380"/>
    </row>
    <row r="317" spans="1:21">
      <c r="A317" s="380"/>
      <c r="B317" s="380"/>
      <c r="C317" s="380"/>
      <c r="D317" s="380"/>
      <c r="E317" s="380"/>
      <c r="F317" s="380"/>
      <c r="G317" s="380"/>
      <c r="H317" s="380"/>
      <c r="I317" s="380"/>
      <c r="J317" s="380"/>
      <c r="K317" s="380"/>
      <c r="L317" s="380"/>
      <c r="M317" s="380"/>
      <c r="N317" s="380"/>
      <c r="O317" s="380"/>
      <c r="P317" s="380"/>
      <c r="Q317" s="380"/>
      <c r="R317" s="380"/>
      <c r="S317" s="380"/>
      <c r="T317" s="380"/>
      <c r="U317" s="380"/>
    </row>
    <row r="318" spans="1:21">
      <c r="A318" s="380"/>
      <c r="B318" s="380"/>
      <c r="C318" s="380"/>
      <c r="D318" s="380"/>
      <c r="E318" s="380"/>
      <c r="F318" s="380"/>
      <c r="G318" s="380"/>
      <c r="H318" s="380"/>
      <c r="I318" s="380"/>
      <c r="J318" s="380"/>
      <c r="K318" s="380"/>
      <c r="L318" s="380"/>
      <c r="M318" s="380"/>
      <c r="N318" s="380"/>
      <c r="O318" s="380"/>
      <c r="P318" s="380"/>
      <c r="Q318" s="380"/>
      <c r="R318" s="380"/>
      <c r="S318" s="380"/>
      <c r="T318" s="380"/>
      <c r="U318" s="380"/>
    </row>
    <row r="319" spans="1:21">
      <c r="A319" s="380"/>
      <c r="B319" s="380"/>
      <c r="C319" s="380"/>
      <c r="D319" s="380"/>
      <c r="E319" s="380"/>
      <c r="F319" s="380"/>
      <c r="G319" s="380"/>
      <c r="H319" s="380"/>
      <c r="I319" s="380"/>
      <c r="J319" s="380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  <c r="U319" s="380"/>
    </row>
    <row r="320" spans="1:21">
      <c r="A320" s="380"/>
      <c r="B320" s="380"/>
      <c r="C320" s="380"/>
      <c r="D320" s="380"/>
      <c r="E320" s="380"/>
      <c r="F320" s="380"/>
      <c r="G320" s="380"/>
      <c r="H320" s="380"/>
      <c r="I320" s="380"/>
      <c r="J320" s="380"/>
      <c r="K320" s="380"/>
      <c r="L320" s="380"/>
      <c r="M320" s="380"/>
      <c r="N320" s="380"/>
      <c r="O320" s="380"/>
      <c r="P320" s="380"/>
      <c r="Q320" s="380"/>
      <c r="R320" s="380"/>
      <c r="S320" s="380"/>
      <c r="T320" s="380"/>
      <c r="U320" s="380"/>
    </row>
    <row r="321" spans="1:21">
      <c r="A321" s="380"/>
      <c r="B321" s="380"/>
      <c r="C321" s="380"/>
      <c r="D321" s="380"/>
      <c r="E321" s="380"/>
      <c r="F321" s="380"/>
      <c r="G321" s="380"/>
      <c r="H321" s="380"/>
      <c r="I321" s="380"/>
      <c r="J321" s="380"/>
      <c r="K321" s="380"/>
      <c r="L321" s="380"/>
      <c r="M321" s="380"/>
      <c r="N321" s="380"/>
      <c r="O321" s="380"/>
      <c r="P321" s="380"/>
      <c r="Q321" s="380"/>
      <c r="R321" s="380"/>
      <c r="S321" s="380"/>
      <c r="T321" s="380"/>
      <c r="U321" s="380"/>
    </row>
    <row r="322" spans="1:21">
      <c r="A322" s="380"/>
      <c r="B322" s="380"/>
      <c r="C322" s="380"/>
      <c r="D322" s="380"/>
      <c r="E322" s="380"/>
      <c r="F322" s="380"/>
      <c r="G322" s="380"/>
      <c r="H322" s="380"/>
      <c r="I322" s="380"/>
      <c r="J322" s="380"/>
      <c r="K322" s="380"/>
      <c r="L322" s="380"/>
      <c r="M322" s="380"/>
      <c r="N322" s="380"/>
      <c r="O322" s="380"/>
      <c r="P322" s="380"/>
      <c r="Q322" s="380"/>
      <c r="R322" s="380"/>
      <c r="S322" s="380"/>
      <c r="T322" s="380"/>
      <c r="U322" s="380"/>
    </row>
    <row r="323" spans="1:21">
      <c r="A323" s="380"/>
      <c r="B323" s="380"/>
      <c r="C323" s="380"/>
      <c r="D323" s="380"/>
      <c r="E323" s="380"/>
      <c r="F323" s="380"/>
      <c r="G323" s="380"/>
      <c r="H323" s="380"/>
      <c r="I323" s="380"/>
      <c r="J323" s="380"/>
      <c r="K323" s="380"/>
      <c r="L323" s="380"/>
      <c r="M323" s="380"/>
      <c r="N323" s="380"/>
      <c r="O323" s="380"/>
      <c r="P323" s="380"/>
      <c r="Q323" s="380"/>
      <c r="R323" s="380"/>
      <c r="S323" s="380"/>
      <c r="T323" s="380"/>
      <c r="U323" s="380"/>
    </row>
    <row r="324" spans="1:21">
      <c r="A324" s="380"/>
      <c r="B324" s="380"/>
      <c r="C324" s="380"/>
      <c r="D324" s="380"/>
      <c r="E324" s="380"/>
      <c r="F324" s="380"/>
      <c r="G324" s="380"/>
      <c r="H324" s="380"/>
      <c r="I324" s="380"/>
      <c r="J324" s="380"/>
      <c r="K324" s="380"/>
      <c r="L324" s="380"/>
      <c r="M324" s="380"/>
      <c r="N324" s="380"/>
      <c r="O324" s="380"/>
      <c r="P324" s="380"/>
      <c r="Q324" s="380"/>
      <c r="R324" s="380"/>
      <c r="S324" s="380"/>
      <c r="T324" s="380"/>
      <c r="U324" s="380"/>
    </row>
    <row r="325" spans="1:21">
      <c r="A325" s="380"/>
      <c r="B325" s="380"/>
      <c r="C325" s="380"/>
      <c r="D325" s="380"/>
      <c r="E325" s="380"/>
      <c r="F325" s="380"/>
      <c r="G325" s="380"/>
      <c r="H325" s="380"/>
      <c r="I325" s="380"/>
      <c r="J325" s="380"/>
      <c r="K325" s="380"/>
      <c r="L325" s="380"/>
      <c r="M325" s="380"/>
      <c r="N325" s="380"/>
      <c r="O325" s="380"/>
      <c r="P325" s="380"/>
      <c r="Q325" s="380"/>
      <c r="R325" s="380"/>
      <c r="S325" s="380"/>
      <c r="T325" s="380"/>
      <c r="U325" s="380"/>
    </row>
    <row r="326" spans="1:21">
      <c r="A326" s="380"/>
      <c r="B326" s="380"/>
      <c r="C326" s="380"/>
      <c r="D326" s="380"/>
      <c r="E326" s="380"/>
      <c r="F326" s="380"/>
      <c r="G326" s="380"/>
      <c r="H326" s="380"/>
      <c r="I326" s="380"/>
      <c r="J326" s="380"/>
      <c r="K326" s="380"/>
      <c r="L326" s="380"/>
      <c r="M326" s="380"/>
      <c r="N326" s="380"/>
      <c r="O326" s="380"/>
      <c r="P326" s="380"/>
      <c r="Q326" s="380"/>
      <c r="R326" s="380"/>
      <c r="S326" s="380"/>
      <c r="T326" s="380"/>
      <c r="U326" s="380"/>
    </row>
    <row r="327" spans="1:21">
      <c r="A327" s="380"/>
      <c r="B327" s="380"/>
      <c r="C327" s="380"/>
      <c r="D327" s="380"/>
      <c r="E327" s="380"/>
      <c r="F327" s="380"/>
      <c r="G327" s="380"/>
      <c r="H327" s="380"/>
      <c r="I327" s="380"/>
      <c r="J327" s="380"/>
      <c r="K327" s="380"/>
      <c r="L327" s="380"/>
      <c r="M327" s="380"/>
      <c r="N327" s="380"/>
      <c r="O327" s="380"/>
      <c r="P327" s="380"/>
      <c r="Q327" s="380"/>
      <c r="R327" s="380"/>
      <c r="S327" s="380"/>
      <c r="T327" s="380"/>
      <c r="U327" s="380"/>
    </row>
    <row r="328" spans="1:21">
      <c r="A328" s="380"/>
      <c r="B328" s="380"/>
      <c r="C328" s="380"/>
      <c r="D328" s="380"/>
      <c r="E328" s="380"/>
      <c r="F328" s="380"/>
      <c r="G328" s="380"/>
      <c r="H328" s="380"/>
      <c r="I328" s="380"/>
      <c r="J328" s="380"/>
      <c r="K328" s="380"/>
      <c r="L328" s="380"/>
      <c r="M328" s="380"/>
      <c r="N328" s="380"/>
      <c r="O328" s="380"/>
      <c r="P328" s="380"/>
      <c r="Q328" s="380"/>
      <c r="R328" s="380"/>
      <c r="S328" s="380"/>
      <c r="T328" s="380"/>
      <c r="U328" s="380"/>
    </row>
    <row r="329" spans="1:21">
      <c r="A329" s="380"/>
      <c r="B329" s="380"/>
      <c r="C329" s="380"/>
      <c r="D329" s="380"/>
      <c r="E329" s="380"/>
      <c r="F329" s="380"/>
      <c r="G329" s="380"/>
      <c r="H329" s="380"/>
      <c r="I329" s="380"/>
      <c r="J329" s="380"/>
      <c r="K329" s="380"/>
      <c r="L329" s="380"/>
      <c r="M329" s="380"/>
      <c r="N329" s="380"/>
      <c r="O329" s="380"/>
      <c r="P329" s="380"/>
      <c r="Q329" s="380"/>
      <c r="R329" s="380"/>
      <c r="S329" s="380"/>
      <c r="T329" s="380"/>
      <c r="U329" s="380"/>
    </row>
    <row r="330" spans="1:21">
      <c r="A330" s="380"/>
      <c r="B330" s="380"/>
      <c r="C330" s="380"/>
      <c r="D330" s="380"/>
      <c r="E330" s="380"/>
      <c r="F330" s="380"/>
      <c r="G330" s="380"/>
      <c r="H330" s="380"/>
      <c r="I330" s="380"/>
      <c r="J330" s="380"/>
      <c r="K330" s="380"/>
      <c r="L330" s="380"/>
      <c r="M330" s="380"/>
      <c r="N330" s="380"/>
      <c r="O330" s="380"/>
      <c r="P330" s="380"/>
      <c r="Q330" s="380"/>
      <c r="R330" s="380"/>
      <c r="S330" s="380"/>
      <c r="T330" s="380"/>
      <c r="U330" s="380"/>
    </row>
    <row r="331" spans="1:21">
      <c r="A331" s="380"/>
      <c r="B331" s="380"/>
      <c r="C331" s="380"/>
      <c r="D331" s="380"/>
      <c r="E331" s="380"/>
      <c r="F331" s="380"/>
      <c r="G331" s="380"/>
      <c r="H331" s="380"/>
      <c r="I331" s="380"/>
      <c r="J331" s="380"/>
      <c r="K331" s="380"/>
      <c r="L331" s="380"/>
      <c r="M331" s="380"/>
      <c r="N331" s="380"/>
      <c r="O331" s="380"/>
      <c r="P331" s="380"/>
      <c r="Q331" s="380"/>
      <c r="R331" s="380"/>
      <c r="S331" s="380"/>
      <c r="T331" s="380"/>
      <c r="U331" s="380"/>
    </row>
    <row r="332" spans="1:21">
      <c r="A332" s="380"/>
      <c r="B332" s="380"/>
      <c r="C332" s="380"/>
      <c r="D332" s="380"/>
      <c r="E332" s="380"/>
      <c r="F332" s="380"/>
      <c r="G332" s="380"/>
      <c r="H332" s="380"/>
      <c r="I332" s="380"/>
      <c r="J332" s="380"/>
      <c r="K332" s="380"/>
      <c r="L332" s="380"/>
      <c r="M332" s="380"/>
      <c r="N332" s="380"/>
      <c r="O332" s="380"/>
      <c r="P332" s="380"/>
      <c r="Q332" s="380"/>
      <c r="R332" s="380"/>
      <c r="S332" s="380"/>
      <c r="T332" s="380"/>
      <c r="U332" s="380"/>
    </row>
    <row r="333" spans="1:21">
      <c r="A333" s="380"/>
      <c r="B333" s="380"/>
      <c r="C333" s="380"/>
      <c r="D333" s="380"/>
      <c r="E333" s="380"/>
      <c r="F333" s="380"/>
      <c r="G333" s="380"/>
      <c r="H333" s="380"/>
      <c r="I333" s="380"/>
      <c r="J333" s="380"/>
      <c r="K333" s="380"/>
      <c r="L333" s="380"/>
      <c r="M333" s="380"/>
      <c r="N333" s="380"/>
      <c r="O333" s="380"/>
      <c r="P333" s="380"/>
      <c r="Q333" s="380"/>
      <c r="R333" s="380"/>
      <c r="S333" s="380"/>
      <c r="T333" s="380"/>
      <c r="U333" s="380"/>
    </row>
    <row r="334" spans="1:21">
      <c r="A334" s="380"/>
      <c r="B334" s="380"/>
      <c r="C334" s="380"/>
      <c r="D334" s="380"/>
      <c r="E334" s="380"/>
      <c r="F334" s="380"/>
      <c r="G334" s="380"/>
      <c r="H334" s="380"/>
      <c r="I334" s="380"/>
      <c r="J334" s="380"/>
      <c r="K334" s="380"/>
      <c r="L334" s="380"/>
      <c r="M334" s="380"/>
      <c r="N334" s="380"/>
      <c r="O334" s="380"/>
      <c r="P334" s="380"/>
      <c r="Q334" s="380"/>
      <c r="R334" s="380"/>
      <c r="S334" s="380"/>
      <c r="T334" s="380"/>
      <c r="U334" s="380"/>
    </row>
    <row r="335" spans="1:21">
      <c r="A335" s="380"/>
      <c r="B335" s="380"/>
      <c r="C335" s="380"/>
      <c r="D335" s="380"/>
      <c r="E335" s="380"/>
      <c r="F335" s="380"/>
      <c r="G335" s="380"/>
      <c r="H335" s="380"/>
      <c r="I335" s="380"/>
      <c r="J335" s="380"/>
      <c r="K335" s="380"/>
      <c r="L335" s="380"/>
      <c r="M335" s="380"/>
      <c r="N335" s="380"/>
      <c r="O335" s="380"/>
      <c r="P335" s="380"/>
      <c r="Q335" s="380"/>
      <c r="R335" s="380"/>
      <c r="S335" s="380"/>
      <c r="T335" s="380"/>
      <c r="U335" s="380"/>
    </row>
    <row r="336" spans="1:21">
      <c r="A336" s="380"/>
      <c r="B336" s="380"/>
      <c r="C336" s="380"/>
      <c r="D336" s="380"/>
      <c r="E336" s="380"/>
      <c r="F336" s="380"/>
      <c r="G336" s="380"/>
      <c r="H336" s="380"/>
      <c r="I336" s="380"/>
      <c r="J336" s="380"/>
      <c r="K336" s="380"/>
      <c r="L336" s="380"/>
      <c r="M336" s="380"/>
      <c r="N336" s="380"/>
      <c r="O336" s="380"/>
      <c r="P336" s="380"/>
      <c r="Q336" s="380"/>
      <c r="R336" s="380"/>
      <c r="S336" s="380"/>
      <c r="T336" s="380"/>
      <c r="U336" s="380"/>
    </row>
    <row r="337" spans="1:21">
      <c r="A337" s="380"/>
      <c r="B337" s="380"/>
      <c r="C337" s="380"/>
      <c r="D337" s="380"/>
      <c r="E337" s="380"/>
      <c r="F337" s="380"/>
      <c r="G337" s="380"/>
      <c r="H337" s="380"/>
      <c r="I337" s="380"/>
      <c r="J337" s="380"/>
      <c r="K337" s="380"/>
      <c r="L337" s="380"/>
      <c r="M337" s="380"/>
      <c r="N337" s="380"/>
      <c r="O337" s="380"/>
      <c r="P337" s="380"/>
      <c r="Q337" s="380"/>
      <c r="R337" s="380"/>
      <c r="S337" s="380"/>
      <c r="T337" s="380"/>
      <c r="U337" s="380"/>
    </row>
    <row r="338" spans="1:21">
      <c r="A338" s="380"/>
      <c r="B338" s="380"/>
      <c r="C338" s="380"/>
      <c r="D338" s="380"/>
      <c r="E338" s="380"/>
      <c r="F338" s="380"/>
      <c r="G338" s="380"/>
      <c r="H338" s="380"/>
      <c r="I338" s="380"/>
      <c r="J338" s="380"/>
      <c r="K338" s="380"/>
      <c r="L338" s="380"/>
      <c r="M338" s="380"/>
      <c r="N338" s="380"/>
      <c r="O338" s="380"/>
      <c r="P338" s="380"/>
      <c r="Q338" s="380"/>
      <c r="R338" s="380"/>
      <c r="S338" s="380"/>
      <c r="T338" s="380"/>
      <c r="U338" s="380"/>
    </row>
    <row r="339" spans="1:21">
      <c r="A339" s="380"/>
      <c r="B339" s="380"/>
      <c r="C339" s="380"/>
      <c r="D339" s="380"/>
      <c r="E339" s="380"/>
      <c r="F339" s="380"/>
      <c r="G339" s="380"/>
      <c r="H339" s="380"/>
      <c r="I339" s="380"/>
      <c r="J339" s="380"/>
      <c r="K339" s="380"/>
      <c r="L339" s="380"/>
      <c r="M339" s="380"/>
      <c r="N339" s="380"/>
      <c r="O339" s="380"/>
      <c r="P339" s="380"/>
      <c r="Q339" s="380"/>
      <c r="R339" s="380"/>
      <c r="S339" s="380"/>
      <c r="T339" s="380"/>
      <c r="U339" s="380"/>
    </row>
    <row r="340" spans="1:21">
      <c r="A340" s="380"/>
      <c r="B340" s="380"/>
      <c r="C340" s="380"/>
      <c r="D340" s="380"/>
      <c r="E340" s="380"/>
      <c r="F340" s="380"/>
      <c r="G340" s="380"/>
      <c r="H340" s="380"/>
      <c r="I340" s="380"/>
      <c r="J340" s="380"/>
      <c r="K340" s="380"/>
      <c r="L340" s="380"/>
      <c r="M340" s="380"/>
      <c r="N340" s="380"/>
      <c r="O340" s="380"/>
      <c r="P340" s="380"/>
      <c r="Q340" s="380"/>
      <c r="R340" s="380"/>
      <c r="S340" s="380"/>
      <c r="T340" s="380"/>
      <c r="U340" s="380"/>
    </row>
    <row r="341" spans="1:21">
      <c r="A341" s="380"/>
      <c r="B341" s="380"/>
      <c r="C341" s="380"/>
      <c r="D341" s="380"/>
      <c r="E341" s="380"/>
      <c r="F341" s="380"/>
      <c r="G341" s="380"/>
      <c r="H341" s="380"/>
      <c r="I341" s="380"/>
      <c r="J341" s="380"/>
      <c r="K341" s="380"/>
      <c r="L341" s="380"/>
      <c r="M341" s="380"/>
      <c r="N341" s="380"/>
      <c r="O341" s="380"/>
      <c r="P341" s="380"/>
      <c r="Q341" s="380"/>
      <c r="R341" s="380"/>
      <c r="S341" s="380"/>
      <c r="T341" s="380"/>
      <c r="U341" s="380"/>
    </row>
    <row r="342" spans="1:21">
      <c r="A342" s="380"/>
      <c r="B342" s="380"/>
      <c r="C342" s="380"/>
      <c r="D342" s="380"/>
      <c r="E342" s="380"/>
      <c r="F342" s="380"/>
      <c r="G342" s="380"/>
      <c r="H342" s="380"/>
      <c r="I342" s="380"/>
      <c r="J342" s="380"/>
      <c r="K342" s="380"/>
      <c r="L342" s="380"/>
      <c r="M342" s="380"/>
      <c r="N342" s="380"/>
      <c r="O342" s="380"/>
      <c r="P342" s="380"/>
      <c r="Q342" s="380"/>
      <c r="R342" s="380"/>
      <c r="S342" s="380"/>
      <c r="T342" s="380"/>
      <c r="U342" s="380"/>
    </row>
    <row r="343" spans="1:21">
      <c r="A343" s="380"/>
      <c r="B343" s="380"/>
      <c r="C343" s="380"/>
      <c r="D343" s="380"/>
      <c r="E343" s="380"/>
      <c r="F343" s="380"/>
      <c r="G343" s="380"/>
      <c r="H343" s="380"/>
      <c r="I343" s="380"/>
      <c r="J343" s="380"/>
      <c r="K343" s="380"/>
      <c r="L343" s="380"/>
      <c r="M343" s="380"/>
      <c r="N343" s="380"/>
      <c r="O343" s="380"/>
      <c r="P343" s="380"/>
      <c r="Q343" s="380"/>
      <c r="R343" s="380"/>
      <c r="S343" s="380"/>
      <c r="T343" s="380"/>
      <c r="U343" s="380"/>
    </row>
    <row r="344" spans="1:21">
      <c r="A344" s="380"/>
      <c r="B344" s="380"/>
      <c r="C344" s="380"/>
      <c r="D344" s="380"/>
      <c r="E344" s="380"/>
      <c r="F344" s="380"/>
      <c r="G344" s="380"/>
      <c r="H344" s="380"/>
      <c r="I344" s="380"/>
      <c r="J344" s="380"/>
      <c r="K344" s="380"/>
      <c r="L344" s="380"/>
      <c r="M344" s="380"/>
      <c r="N344" s="380"/>
      <c r="O344" s="380"/>
      <c r="P344" s="380"/>
      <c r="Q344" s="380"/>
      <c r="R344" s="380"/>
      <c r="S344" s="380"/>
      <c r="T344" s="380"/>
      <c r="U344" s="380"/>
    </row>
    <row r="345" spans="1:21">
      <c r="A345" s="380"/>
      <c r="B345" s="380"/>
      <c r="C345" s="380"/>
      <c r="D345" s="380"/>
      <c r="E345" s="380"/>
      <c r="F345" s="380"/>
      <c r="G345" s="380"/>
      <c r="H345" s="380"/>
      <c r="I345" s="380"/>
      <c r="J345" s="380"/>
      <c r="K345" s="380"/>
      <c r="L345" s="380"/>
      <c r="M345" s="380"/>
      <c r="N345" s="380"/>
      <c r="O345" s="380"/>
      <c r="P345" s="380"/>
      <c r="Q345" s="380"/>
      <c r="R345" s="380"/>
      <c r="S345" s="380"/>
      <c r="T345" s="380"/>
      <c r="U345" s="380"/>
    </row>
    <row r="346" spans="1:21">
      <c r="A346" s="380"/>
      <c r="B346" s="380"/>
      <c r="C346" s="380"/>
      <c r="D346" s="380"/>
      <c r="E346" s="380"/>
      <c r="F346" s="380"/>
      <c r="G346" s="380"/>
      <c r="H346" s="380"/>
      <c r="I346" s="380"/>
      <c r="J346" s="380"/>
      <c r="K346" s="380"/>
      <c r="L346" s="380"/>
      <c r="M346" s="380"/>
      <c r="N346" s="380"/>
      <c r="O346" s="380"/>
      <c r="P346" s="380"/>
      <c r="Q346" s="380"/>
      <c r="R346" s="380"/>
      <c r="S346" s="380"/>
      <c r="T346" s="380"/>
      <c r="U346" s="380"/>
    </row>
    <row r="347" spans="1:21">
      <c r="A347" s="380"/>
      <c r="B347" s="380"/>
      <c r="C347" s="380"/>
      <c r="D347" s="380"/>
      <c r="E347" s="380"/>
      <c r="F347" s="380"/>
      <c r="G347" s="380"/>
      <c r="H347" s="380"/>
      <c r="I347" s="380"/>
      <c r="J347" s="380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  <c r="U347" s="380"/>
    </row>
    <row r="348" spans="1:21">
      <c r="A348" s="380"/>
      <c r="B348" s="380"/>
      <c r="C348" s="380"/>
      <c r="D348" s="380"/>
      <c r="E348" s="380"/>
      <c r="F348" s="380"/>
      <c r="G348" s="380"/>
      <c r="H348" s="380"/>
      <c r="I348" s="380"/>
      <c r="J348" s="380"/>
      <c r="K348" s="380"/>
      <c r="L348" s="380"/>
      <c r="M348" s="380"/>
      <c r="N348" s="380"/>
      <c r="O348" s="380"/>
      <c r="P348" s="380"/>
      <c r="Q348" s="380"/>
      <c r="R348" s="380"/>
      <c r="S348" s="380"/>
      <c r="T348" s="380"/>
      <c r="U348" s="380"/>
    </row>
    <row r="349" spans="1:21">
      <c r="A349" s="380"/>
      <c r="B349" s="380"/>
      <c r="C349" s="380"/>
      <c r="D349" s="380"/>
      <c r="E349" s="380"/>
      <c r="F349" s="380"/>
      <c r="G349" s="380"/>
      <c r="H349" s="380"/>
      <c r="I349" s="380"/>
      <c r="J349" s="380"/>
      <c r="K349" s="380"/>
      <c r="L349" s="380"/>
      <c r="M349" s="380"/>
      <c r="N349" s="380"/>
      <c r="O349" s="380"/>
      <c r="P349" s="380"/>
      <c r="Q349" s="380"/>
      <c r="R349" s="380"/>
      <c r="S349" s="380"/>
      <c r="T349" s="380"/>
      <c r="U349" s="380"/>
    </row>
    <row r="350" spans="1:21">
      <c r="A350" s="380"/>
      <c r="B350" s="380"/>
      <c r="C350" s="380"/>
      <c r="D350" s="380"/>
      <c r="E350" s="380"/>
      <c r="F350" s="380"/>
      <c r="G350" s="380"/>
      <c r="H350" s="380"/>
      <c r="I350" s="380"/>
      <c r="J350" s="380"/>
      <c r="K350" s="380"/>
      <c r="L350" s="380"/>
      <c r="M350" s="380"/>
      <c r="N350" s="380"/>
      <c r="O350" s="380"/>
      <c r="P350" s="380"/>
      <c r="Q350" s="380"/>
      <c r="R350" s="380"/>
      <c r="S350" s="380"/>
      <c r="T350" s="380"/>
      <c r="U350" s="380"/>
    </row>
    <row r="351" spans="1:21">
      <c r="A351" s="380"/>
      <c r="B351" s="380"/>
      <c r="C351" s="380"/>
      <c r="D351" s="380"/>
      <c r="E351" s="380"/>
      <c r="F351" s="380"/>
      <c r="G351" s="380"/>
      <c r="H351" s="380"/>
      <c r="I351" s="380"/>
      <c r="J351" s="380"/>
      <c r="K351" s="380"/>
      <c r="L351" s="380"/>
      <c r="M351" s="380"/>
      <c r="N351" s="380"/>
      <c r="O351" s="380"/>
      <c r="P351" s="380"/>
      <c r="Q351" s="380"/>
      <c r="R351" s="380"/>
      <c r="S351" s="380"/>
      <c r="T351" s="380"/>
      <c r="U351" s="380"/>
    </row>
    <row r="352" spans="1:21">
      <c r="A352" s="380"/>
      <c r="B352" s="380"/>
      <c r="C352" s="380"/>
      <c r="D352" s="380"/>
      <c r="E352" s="380"/>
      <c r="F352" s="380"/>
      <c r="G352" s="380"/>
      <c r="H352" s="380"/>
      <c r="I352" s="380"/>
      <c r="J352" s="380"/>
      <c r="K352" s="380"/>
      <c r="L352" s="380"/>
      <c r="M352" s="380"/>
      <c r="N352" s="380"/>
      <c r="O352" s="380"/>
      <c r="P352" s="380"/>
      <c r="Q352" s="380"/>
      <c r="R352" s="380"/>
      <c r="S352" s="380"/>
      <c r="T352" s="380"/>
      <c r="U352" s="380"/>
    </row>
    <row r="353" spans="1:21">
      <c r="A353" s="380"/>
      <c r="B353" s="380"/>
      <c r="C353" s="380"/>
      <c r="D353" s="380"/>
      <c r="E353" s="380"/>
      <c r="F353" s="380"/>
      <c r="G353" s="380"/>
      <c r="H353" s="380"/>
      <c r="I353" s="380"/>
      <c r="J353" s="380"/>
      <c r="K353" s="380"/>
      <c r="L353" s="380"/>
      <c r="M353" s="380"/>
      <c r="N353" s="380"/>
      <c r="O353" s="380"/>
      <c r="P353" s="380"/>
      <c r="Q353" s="380"/>
      <c r="R353" s="380"/>
      <c r="S353" s="380"/>
      <c r="T353" s="380"/>
      <c r="U353" s="380"/>
    </row>
    <row r="354" spans="1:21">
      <c r="A354" s="380"/>
      <c r="B354" s="380"/>
      <c r="C354" s="380"/>
      <c r="D354" s="380"/>
      <c r="E354" s="380"/>
      <c r="F354" s="380"/>
      <c r="G354" s="380"/>
      <c r="H354" s="380"/>
      <c r="I354" s="380"/>
      <c r="J354" s="380"/>
      <c r="K354" s="380"/>
      <c r="L354" s="380"/>
      <c r="M354" s="380"/>
      <c r="N354" s="380"/>
      <c r="O354" s="380"/>
      <c r="P354" s="380"/>
      <c r="Q354" s="380"/>
      <c r="R354" s="380"/>
      <c r="S354" s="380"/>
      <c r="T354" s="380"/>
      <c r="U354" s="380"/>
    </row>
    <row r="355" spans="1:21">
      <c r="A355" s="380"/>
      <c r="B355" s="380"/>
      <c r="C355" s="380"/>
      <c r="D355" s="380"/>
      <c r="E355" s="380"/>
      <c r="F355" s="380"/>
      <c r="G355" s="380"/>
      <c r="H355" s="380"/>
      <c r="I355" s="380"/>
      <c r="J355" s="380"/>
      <c r="K355" s="380"/>
      <c r="L355" s="380"/>
      <c r="M355" s="380"/>
      <c r="N355" s="380"/>
      <c r="O355" s="380"/>
      <c r="P355" s="380"/>
      <c r="Q355" s="380"/>
      <c r="R355" s="380"/>
      <c r="S355" s="380"/>
      <c r="T355" s="380"/>
      <c r="U355" s="380"/>
    </row>
    <row r="356" spans="1:21">
      <c r="A356" s="380"/>
      <c r="B356" s="380"/>
      <c r="C356" s="380"/>
      <c r="D356" s="380"/>
      <c r="E356" s="380"/>
      <c r="F356" s="380"/>
      <c r="G356" s="380"/>
      <c r="H356" s="380"/>
      <c r="I356" s="380"/>
      <c r="J356" s="380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  <c r="U356" s="380"/>
    </row>
    <row r="357" spans="1:21">
      <c r="A357" s="380"/>
      <c r="B357" s="380"/>
      <c r="C357" s="380"/>
      <c r="D357" s="380"/>
      <c r="E357" s="380"/>
      <c r="F357" s="380"/>
      <c r="G357" s="380"/>
      <c r="H357" s="380"/>
      <c r="I357" s="380"/>
      <c r="J357" s="380"/>
      <c r="K357" s="380"/>
      <c r="L357" s="380"/>
      <c r="M357" s="380"/>
      <c r="N357" s="380"/>
      <c r="O357" s="380"/>
      <c r="P357" s="380"/>
      <c r="Q357" s="380"/>
      <c r="R357" s="380"/>
      <c r="S357" s="380"/>
      <c r="T357" s="380"/>
      <c r="U357" s="380"/>
    </row>
    <row r="358" spans="1:21">
      <c r="A358" s="380"/>
      <c r="B358" s="380"/>
      <c r="C358" s="380"/>
      <c r="D358" s="380"/>
      <c r="E358" s="380"/>
      <c r="F358" s="380"/>
      <c r="G358" s="380"/>
      <c r="H358" s="380"/>
      <c r="I358" s="380"/>
      <c r="J358" s="380"/>
      <c r="K358" s="380"/>
      <c r="L358" s="380"/>
      <c r="M358" s="380"/>
      <c r="N358" s="380"/>
      <c r="O358" s="380"/>
      <c r="P358" s="380"/>
      <c r="Q358" s="380"/>
      <c r="R358" s="380"/>
      <c r="S358" s="380"/>
      <c r="T358" s="380"/>
      <c r="U358" s="380"/>
    </row>
    <row r="359" spans="1:21">
      <c r="A359" s="380"/>
      <c r="B359" s="380"/>
      <c r="C359" s="380"/>
      <c r="D359" s="380"/>
      <c r="E359" s="380"/>
      <c r="F359" s="380"/>
      <c r="G359" s="380"/>
      <c r="H359" s="380"/>
      <c r="I359" s="380"/>
      <c r="J359" s="380"/>
      <c r="K359" s="380"/>
      <c r="L359" s="380"/>
      <c r="M359" s="380"/>
      <c r="N359" s="380"/>
      <c r="O359" s="380"/>
      <c r="P359" s="380"/>
      <c r="Q359" s="380"/>
      <c r="R359" s="380"/>
      <c r="S359" s="380"/>
      <c r="T359" s="380"/>
      <c r="U359" s="380"/>
    </row>
    <row r="360" spans="1:21">
      <c r="A360" s="380"/>
      <c r="B360" s="380"/>
      <c r="C360" s="380"/>
      <c r="D360" s="380"/>
      <c r="E360" s="380"/>
      <c r="F360" s="380"/>
      <c r="G360" s="380"/>
      <c r="H360" s="380"/>
      <c r="I360" s="380"/>
      <c r="J360" s="380"/>
      <c r="K360" s="380"/>
      <c r="L360" s="380"/>
      <c r="M360" s="380"/>
      <c r="N360" s="380"/>
      <c r="O360" s="380"/>
      <c r="P360" s="380"/>
      <c r="Q360" s="380"/>
      <c r="R360" s="380"/>
      <c r="S360" s="380"/>
      <c r="T360" s="380"/>
      <c r="U360" s="380"/>
    </row>
    <row r="361" spans="1:21">
      <c r="A361" s="380"/>
      <c r="B361" s="380"/>
      <c r="C361" s="380"/>
      <c r="D361" s="380"/>
      <c r="E361" s="380"/>
      <c r="F361" s="380"/>
      <c r="G361" s="380"/>
      <c r="H361" s="380"/>
      <c r="I361" s="380"/>
      <c r="J361" s="380"/>
      <c r="K361" s="380"/>
      <c r="L361" s="380"/>
      <c r="M361" s="380"/>
      <c r="N361" s="380"/>
      <c r="O361" s="380"/>
      <c r="P361" s="380"/>
      <c r="Q361" s="380"/>
      <c r="R361" s="380"/>
      <c r="S361" s="380"/>
      <c r="T361" s="380"/>
      <c r="U361" s="380"/>
    </row>
    <row r="362" spans="1:21">
      <c r="A362" s="380"/>
      <c r="B362" s="380"/>
      <c r="C362" s="380"/>
      <c r="D362" s="380"/>
      <c r="E362" s="380"/>
      <c r="F362" s="380"/>
      <c r="G362" s="380"/>
      <c r="H362" s="380"/>
      <c r="I362" s="380"/>
      <c r="J362" s="380"/>
      <c r="K362" s="380"/>
      <c r="L362" s="380"/>
      <c r="M362" s="380"/>
      <c r="N362" s="380"/>
      <c r="O362" s="380"/>
      <c r="P362" s="380"/>
      <c r="Q362" s="380"/>
      <c r="R362" s="380"/>
      <c r="S362" s="380"/>
      <c r="T362" s="380"/>
      <c r="U362" s="380"/>
    </row>
    <row r="363" spans="1:21">
      <c r="A363" s="380"/>
      <c r="B363" s="380"/>
      <c r="C363" s="380"/>
      <c r="D363" s="380"/>
      <c r="E363" s="380"/>
      <c r="F363" s="380"/>
      <c r="G363" s="380"/>
      <c r="H363" s="380"/>
      <c r="I363" s="380"/>
      <c r="J363" s="380"/>
      <c r="K363" s="380"/>
      <c r="L363" s="380"/>
      <c r="M363" s="380"/>
      <c r="N363" s="380"/>
      <c r="O363" s="380"/>
      <c r="P363" s="380"/>
      <c r="Q363" s="380"/>
      <c r="R363" s="380"/>
      <c r="S363" s="380"/>
      <c r="T363" s="380"/>
      <c r="U363" s="380"/>
    </row>
    <row r="364" spans="1:21">
      <c r="A364" s="380"/>
      <c r="B364" s="380"/>
      <c r="C364" s="380"/>
      <c r="D364" s="380"/>
      <c r="E364" s="380"/>
      <c r="F364" s="380"/>
      <c r="G364" s="380"/>
      <c r="H364" s="380"/>
      <c r="I364" s="380"/>
      <c r="J364" s="380"/>
      <c r="K364" s="380"/>
      <c r="L364" s="380"/>
      <c r="M364" s="380"/>
      <c r="N364" s="380"/>
      <c r="O364" s="380"/>
      <c r="P364" s="380"/>
      <c r="Q364" s="380"/>
      <c r="R364" s="380"/>
      <c r="S364" s="380"/>
      <c r="T364" s="380"/>
      <c r="U364" s="380"/>
    </row>
    <row r="365" spans="1:21">
      <c r="A365" s="380"/>
      <c r="B365" s="380"/>
      <c r="C365" s="380"/>
      <c r="D365" s="380"/>
      <c r="E365" s="380"/>
      <c r="F365" s="380"/>
      <c r="G365" s="380"/>
      <c r="H365" s="380"/>
      <c r="I365" s="380"/>
      <c r="J365" s="380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  <c r="U365" s="380"/>
    </row>
    <row r="366" spans="1:21">
      <c r="A366" s="380"/>
      <c r="B366" s="380"/>
      <c r="C366" s="380"/>
      <c r="D366" s="380"/>
      <c r="E366" s="380"/>
      <c r="F366" s="380"/>
      <c r="G366" s="380"/>
      <c r="H366" s="380"/>
      <c r="I366" s="380"/>
      <c r="J366" s="380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  <c r="U366" s="380"/>
    </row>
    <row r="367" spans="1:21">
      <c r="A367" s="380"/>
      <c r="B367" s="380"/>
      <c r="C367" s="380"/>
      <c r="D367" s="380"/>
      <c r="E367" s="380"/>
      <c r="F367" s="380"/>
      <c r="G367" s="380"/>
      <c r="H367" s="380"/>
      <c r="I367" s="380"/>
      <c r="J367" s="380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  <c r="U367" s="380"/>
    </row>
    <row r="368" spans="1:21">
      <c r="A368" s="380"/>
      <c r="B368" s="380"/>
      <c r="C368" s="380"/>
      <c r="D368" s="380"/>
      <c r="E368" s="380"/>
      <c r="F368" s="380"/>
      <c r="G368" s="380"/>
      <c r="H368" s="380"/>
      <c r="I368" s="380"/>
      <c r="J368" s="380"/>
      <c r="K368" s="380"/>
      <c r="L368" s="380"/>
      <c r="M368" s="380"/>
      <c r="N368" s="380"/>
      <c r="O368" s="380"/>
      <c r="P368" s="380"/>
      <c r="Q368" s="380"/>
      <c r="R368" s="380"/>
      <c r="S368" s="380"/>
      <c r="T368" s="380"/>
      <c r="U368" s="380"/>
    </row>
    <row r="369" spans="1:21">
      <c r="A369" s="380"/>
      <c r="B369" s="380"/>
      <c r="C369" s="380"/>
      <c r="D369" s="380"/>
      <c r="E369" s="380"/>
      <c r="F369" s="380"/>
      <c r="G369" s="380"/>
      <c r="H369" s="380"/>
      <c r="I369" s="380"/>
      <c r="J369" s="380"/>
      <c r="K369" s="380"/>
      <c r="L369" s="380"/>
      <c r="M369" s="380"/>
      <c r="N369" s="380"/>
      <c r="O369" s="380"/>
      <c r="P369" s="380"/>
      <c r="Q369" s="380"/>
      <c r="R369" s="380"/>
      <c r="S369" s="380"/>
      <c r="T369" s="380"/>
      <c r="U369" s="380"/>
    </row>
    <row r="370" spans="1:21">
      <c r="A370" s="380"/>
      <c r="B370" s="380"/>
      <c r="C370" s="380"/>
      <c r="D370" s="380"/>
      <c r="E370" s="380"/>
      <c r="F370" s="380"/>
      <c r="G370" s="380"/>
      <c r="H370" s="380"/>
      <c r="I370" s="380"/>
      <c r="J370" s="380"/>
      <c r="K370" s="380"/>
      <c r="L370" s="380"/>
      <c r="M370" s="380"/>
      <c r="N370" s="380"/>
      <c r="O370" s="380"/>
      <c r="P370" s="380"/>
      <c r="Q370" s="380"/>
      <c r="R370" s="380"/>
      <c r="S370" s="380"/>
      <c r="T370" s="380"/>
      <c r="U370" s="380"/>
    </row>
    <row r="371" spans="1:21">
      <c r="A371" s="380"/>
      <c r="B371" s="380"/>
      <c r="C371" s="380"/>
      <c r="D371" s="380"/>
      <c r="E371" s="380"/>
      <c r="F371" s="380"/>
      <c r="G371" s="380"/>
      <c r="H371" s="380"/>
      <c r="I371" s="380"/>
      <c r="J371" s="380"/>
      <c r="K371" s="380"/>
      <c r="L371" s="380"/>
      <c r="M371" s="380"/>
      <c r="N371" s="380"/>
      <c r="O371" s="380"/>
      <c r="P371" s="380"/>
      <c r="Q371" s="380"/>
      <c r="R371" s="380"/>
      <c r="S371" s="380"/>
      <c r="T371" s="380"/>
      <c r="U371" s="380"/>
    </row>
    <row r="372" spans="1:21">
      <c r="A372" s="380"/>
      <c r="B372" s="380"/>
      <c r="C372" s="380"/>
      <c r="D372" s="380"/>
      <c r="E372" s="380"/>
      <c r="F372" s="380"/>
      <c r="G372" s="380"/>
      <c r="H372" s="380"/>
      <c r="I372" s="380"/>
      <c r="J372" s="380"/>
      <c r="K372" s="380"/>
      <c r="L372" s="380"/>
      <c r="M372" s="380"/>
      <c r="N372" s="380"/>
      <c r="O372" s="380"/>
      <c r="P372" s="380"/>
      <c r="Q372" s="380"/>
      <c r="R372" s="380"/>
      <c r="S372" s="380"/>
      <c r="T372" s="380"/>
      <c r="U372" s="380"/>
    </row>
    <row r="373" spans="1:21">
      <c r="A373" s="380"/>
      <c r="B373" s="380"/>
      <c r="C373" s="380"/>
      <c r="D373" s="380"/>
      <c r="E373" s="380"/>
      <c r="F373" s="380"/>
      <c r="G373" s="380"/>
      <c r="H373" s="380"/>
      <c r="I373" s="380"/>
      <c r="J373" s="380"/>
      <c r="K373" s="380"/>
      <c r="L373" s="380"/>
      <c r="M373" s="380"/>
      <c r="N373" s="380"/>
      <c r="O373" s="380"/>
      <c r="P373" s="380"/>
      <c r="Q373" s="380"/>
      <c r="R373" s="380"/>
      <c r="S373" s="380"/>
      <c r="T373" s="380"/>
      <c r="U373" s="380"/>
    </row>
    <row r="374" spans="1:21">
      <c r="A374" s="380"/>
      <c r="B374" s="380"/>
      <c r="C374" s="380"/>
      <c r="D374" s="380"/>
      <c r="E374" s="380"/>
      <c r="F374" s="380"/>
      <c r="G374" s="380"/>
      <c r="H374" s="380"/>
      <c r="I374" s="380"/>
      <c r="J374" s="380"/>
      <c r="K374" s="380"/>
      <c r="L374" s="380"/>
      <c r="M374" s="380"/>
      <c r="N374" s="380"/>
      <c r="O374" s="380"/>
      <c r="P374" s="380"/>
      <c r="Q374" s="380"/>
      <c r="R374" s="380"/>
      <c r="S374" s="380"/>
      <c r="T374" s="380"/>
      <c r="U374" s="380"/>
    </row>
    <row r="375" spans="1:21">
      <c r="A375" s="380"/>
      <c r="B375" s="380"/>
      <c r="C375" s="380"/>
      <c r="D375" s="380"/>
      <c r="E375" s="380"/>
      <c r="F375" s="380"/>
      <c r="G375" s="380"/>
      <c r="H375" s="380"/>
      <c r="I375" s="380"/>
      <c r="J375" s="380"/>
      <c r="K375" s="380"/>
      <c r="L375" s="380"/>
      <c r="M375" s="380"/>
      <c r="N375" s="380"/>
      <c r="O375" s="380"/>
      <c r="P375" s="380"/>
      <c r="Q375" s="380"/>
      <c r="R375" s="380"/>
      <c r="S375" s="380"/>
      <c r="T375" s="380"/>
      <c r="U375" s="380"/>
    </row>
    <row r="376" spans="1:21">
      <c r="A376" s="380"/>
      <c r="B376" s="380"/>
      <c r="C376" s="380"/>
      <c r="D376" s="380"/>
      <c r="E376" s="380"/>
      <c r="F376" s="380"/>
      <c r="G376" s="380"/>
      <c r="H376" s="380"/>
      <c r="I376" s="380"/>
      <c r="J376" s="380"/>
      <c r="K376" s="380"/>
      <c r="L376" s="380"/>
      <c r="M376" s="380"/>
      <c r="N376" s="380"/>
      <c r="O376" s="380"/>
      <c r="P376" s="380"/>
      <c r="Q376" s="380"/>
      <c r="R376" s="380"/>
      <c r="S376" s="380"/>
      <c r="T376" s="380"/>
      <c r="U376" s="380"/>
    </row>
    <row r="377" spans="1:21">
      <c r="A377" s="380"/>
      <c r="B377" s="380"/>
      <c r="C377" s="380"/>
      <c r="D377" s="380"/>
      <c r="E377" s="380"/>
      <c r="F377" s="380"/>
      <c r="G377" s="380"/>
      <c r="H377" s="380"/>
      <c r="I377" s="380"/>
      <c r="J377" s="380"/>
      <c r="K377" s="380"/>
      <c r="L377" s="380"/>
      <c r="M377" s="380"/>
      <c r="N377" s="380"/>
      <c r="O377" s="380"/>
      <c r="P377" s="380"/>
      <c r="Q377" s="380"/>
      <c r="R377" s="380"/>
      <c r="S377" s="380"/>
      <c r="T377" s="380"/>
      <c r="U377" s="380"/>
    </row>
    <row r="378" spans="1:21">
      <c r="A378" s="380"/>
      <c r="B378" s="380"/>
      <c r="C378" s="380"/>
      <c r="D378" s="380"/>
      <c r="E378" s="380"/>
      <c r="F378" s="380"/>
      <c r="G378" s="380"/>
      <c r="H378" s="380"/>
      <c r="I378" s="380"/>
      <c r="J378" s="380"/>
      <c r="K378" s="380"/>
      <c r="L378" s="380"/>
      <c r="M378" s="380"/>
      <c r="N378" s="380"/>
      <c r="O378" s="380"/>
      <c r="P378" s="380"/>
      <c r="Q378" s="380"/>
      <c r="R378" s="380"/>
      <c r="S378" s="380"/>
      <c r="T378" s="380"/>
      <c r="U378" s="380"/>
    </row>
    <row r="379" spans="1:21">
      <c r="A379" s="380"/>
      <c r="B379" s="380"/>
      <c r="C379" s="380"/>
      <c r="D379" s="380"/>
      <c r="E379" s="380"/>
      <c r="F379" s="380"/>
      <c r="G379" s="380"/>
      <c r="H379" s="380"/>
      <c r="I379" s="380"/>
      <c r="J379" s="380"/>
      <c r="K379" s="380"/>
      <c r="L379" s="380"/>
      <c r="M379" s="380"/>
      <c r="N379" s="380"/>
      <c r="O379" s="380"/>
      <c r="P379" s="380"/>
      <c r="Q379" s="380"/>
      <c r="R379" s="380"/>
      <c r="S379" s="380"/>
      <c r="T379" s="380"/>
      <c r="U379" s="380"/>
    </row>
    <row r="380" spans="1:21">
      <c r="A380" s="380"/>
      <c r="B380" s="380"/>
      <c r="C380" s="380"/>
      <c r="D380" s="380"/>
      <c r="E380" s="380"/>
      <c r="F380" s="380"/>
      <c r="G380" s="380"/>
      <c r="H380" s="380"/>
      <c r="I380" s="380"/>
      <c r="J380" s="380"/>
      <c r="K380" s="380"/>
      <c r="L380" s="380"/>
      <c r="M380" s="380"/>
      <c r="N380" s="380"/>
      <c r="O380" s="380"/>
      <c r="P380" s="380"/>
      <c r="Q380" s="380"/>
      <c r="R380" s="380"/>
      <c r="S380" s="380"/>
      <c r="T380" s="380"/>
      <c r="U380" s="380"/>
    </row>
    <row r="381" spans="1:21">
      <c r="A381" s="380"/>
      <c r="B381" s="380"/>
      <c r="C381" s="380"/>
      <c r="D381" s="380"/>
      <c r="E381" s="380"/>
      <c r="F381" s="380"/>
      <c r="G381" s="380"/>
      <c r="H381" s="380"/>
      <c r="I381" s="380"/>
      <c r="J381" s="380"/>
      <c r="K381" s="380"/>
      <c r="L381" s="380"/>
      <c r="M381" s="380"/>
      <c r="N381" s="380"/>
      <c r="O381" s="380"/>
      <c r="P381" s="380"/>
      <c r="Q381" s="380"/>
      <c r="R381" s="380"/>
      <c r="S381" s="380"/>
      <c r="T381" s="380"/>
      <c r="U381" s="380"/>
    </row>
    <row r="382" spans="1:21">
      <c r="A382" s="380"/>
      <c r="B382" s="380"/>
      <c r="C382" s="380"/>
      <c r="D382" s="380"/>
      <c r="E382" s="380"/>
      <c r="F382" s="380"/>
      <c r="G382" s="380"/>
      <c r="H382" s="380"/>
      <c r="I382" s="380"/>
      <c r="J382" s="380"/>
      <c r="K382" s="380"/>
      <c r="L382" s="380"/>
      <c r="M382" s="380"/>
      <c r="N382" s="380"/>
      <c r="O382" s="380"/>
      <c r="P382" s="380"/>
      <c r="Q382" s="380"/>
      <c r="R382" s="380"/>
      <c r="S382" s="380"/>
      <c r="T382" s="380"/>
      <c r="U382" s="380"/>
    </row>
    <row r="383" spans="1:21">
      <c r="A383" s="380"/>
      <c r="B383" s="380"/>
      <c r="C383" s="380"/>
      <c r="D383" s="380"/>
      <c r="E383" s="380"/>
      <c r="F383" s="380"/>
      <c r="G383" s="380"/>
      <c r="H383" s="380"/>
      <c r="I383" s="380"/>
      <c r="J383" s="380"/>
      <c r="K383" s="380"/>
      <c r="L383" s="380"/>
      <c r="M383" s="380"/>
      <c r="N383" s="380"/>
      <c r="O383" s="380"/>
      <c r="P383" s="380"/>
      <c r="Q383" s="380"/>
      <c r="R383" s="380"/>
      <c r="S383" s="380"/>
      <c r="T383" s="380"/>
      <c r="U383" s="380"/>
    </row>
    <row r="384" spans="1:21">
      <c r="A384" s="380"/>
      <c r="B384" s="380"/>
      <c r="C384" s="380"/>
      <c r="D384" s="380"/>
      <c r="E384" s="380"/>
      <c r="F384" s="380"/>
      <c r="G384" s="380"/>
      <c r="H384" s="380"/>
      <c r="I384" s="380"/>
      <c r="J384" s="380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  <c r="U384" s="380"/>
    </row>
    <row r="385" spans="1:21">
      <c r="A385" s="380"/>
      <c r="B385" s="380"/>
      <c r="C385" s="380"/>
      <c r="D385" s="380"/>
      <c r="E385" s="380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  <c r="U385" s="380"/>
    </row>
    <row r="386" spans="1:21">
      <c r="A386" s="380"/>
      <c r="B386" s="380"/>
      <c r="C386" s="380"/>
      <c r="D386" s="380"/>
      <c r="E386" s="380"/>
      <c r="F386" s="380"/>
      <c r="G386" s="380"/>
      <c r="H386" s="380"/>
      <c r="I386" s="380"/>
      <c r="J386" s="380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  <c r="U386" s="380"/>
    </row>
    <row r="387" spans="1:21">
      <c r="A387" s="380"/>
      <c r="B387" s="380"/>
      <c r="C387" s="380"/>
      <c r="D387" s="380"/>
      <c r="E387" s="380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</row>
    <row r="388" spans="1:21">
      <c r="A388" s="380"/>
      <c r="B388" s="380"/>
      <c r="C388" s="380"/>
      <c r="D388" s="380"/>
      <c r="E388" s="380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</row>
    <row r="389" spans="1:21">
      <c r="A389" s="380"/>
      <c r="B389" s="380"/>
      <c r="C389" s="380"/>
      <c r="D389" s="380"/>
      <c r="E389" s="380"/>
      <c r="F389" s="380"/>
      <c r="G389" s="380"/>
      <c r="H389" s="380"/>
      <c r="I389" s="380"/>
      <c r="J389" s="380"/>
      <c r="K389" s="380"/>
      <c r="L389" s="380"/>
      <c r="M389" s="380"/>
      <c r="N389" s="380"/>
      <c r="O389" s="380"/>
      <c r="P389" s="380"/>
      <c r="Q389" s="380"/>
      <c r="R389" s="380"/>
      <c r="S389" s="380"/>
      <c r="T389" s="380"/>
      <c r="U389" s="380"/>
    </row>
    <row r="390" spans="1:21">
      <c r="A390" s="380"/>
      <c r="B390" s="380"/>
      <c r="C390" s="380"/>
      <c r="D390" s="380"/>
      <c r="E390" s="380"/>
      <c r="F390" s="380"/>
      <c r="G390" s="380"/>
      <c r="H390" s="380"/>
      <c r="I390" s="380"/>
      <c r="J390" s="380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  <c r="U390" s="380"/>
    </row>
    <row r="391" spans="1:21">
      <c r="A391" s="380"/>
      <c r="B391" s="380"/>
      <c r="C391" s="380"/>
      <c r="D391" s="380"/>
      <c r="E391" s="380"/>
      <c r="F391" s="380"/>
      <c r="G391" s="380"/>
      <c r="H391" s="380"/>
      <c r="I391" s="380"/>
      <c r="J391" s="380"/>
      <c r="K391" s="380"/>
      <c r="L391" s="380"/>
      <c r="M391" s="380"/>
      <c r="N391" s="380"/>
      <c r="O391" s="380"/>
      <c r="P391" s="380"/>
      <c r="Q391" s="380"/>
      <c r="R391" s="380"/>
      <c r="S391" s="380"/>
      <c r="T391" s="380"/>
      <c r="U391" s="380"/>
    </row>
    <row r="392" spans="1:21">
      <c r="A392" s="380"/>
      <c r="B392" s="380"/>
      <c r="C392" s="380"/>
      <c r="D392" s="380"/>
      <c r="E392" s="380"/>
      <c r="F392" s="380"/>
      <c r="G392" s="380"/>
      <c r="H392" s="380"/>
      <c r="I392" s="380"/>
      <c r="J392" s="380"/>
      <c r="K392" s="380"/>
      <c r="L392" s="380"/>
      <c r="M392" s="380"/>
      <c r="N392" s="380"/>
      <c r="O392" s="380"/>
      <c r="P392" s="380"/>
      <c r="Q392" s="380"/>
      <c r="R392" s="380"/>
      <c r="S392" s="380"/>
      <c r="T392" s="380"/>
      <c r="U392" s="380"/>
    </row>
    <row r="393" spans="1:21">
      <c r="A393" s="380"/>
      <c r="B393" s="380"/>
      <c r="C393" s="380"/>
      <c r="D393" s="380"/>
      <c r="E393" s="380"/>
      <c r="F393" s="380"/>
      <c r="G393" s="380"/>
      <c r="H393" s="380"/>
      <c r="I393" s="380"/>
      <c r="J393" s="380"/>
      <c r="K393" s="380"/>
      <c r="L393" s="380"/>
      <c r="M393" s="380"/>
      <c r="N393" s="380"/>
      <c r="O393" s="380"/>
      <c r="P393" s="380"/>
      <c r="Q393" s="380"/>
      <c r="R393" s="380"/>
      <c r="S393" s="380"/>
      <c r="T393" s="380"/>
      <c r="U393" s="380"/>
    </row>
    <row r="394" spans="1:21">
      <c r="A394" s="380"/>
      <c r="B394" s="380"/>
      <c r="C394" s="380"/>
      <c r="D394" s="380"/>
      <c r="E394" s="380"/>
      <c r="F394" s="380"/>
      <c r="G394" s="380"/>
      <c r="H394" s="380"/>
      <c r="I394" s="380"/>
      <c r="J394" s="380"/>
      <c r="K394" s="380"/>
      <c r="L394" s="380"/>
      <c r="M394" s="380"/>
      <c r="N394" s="380"/>
      <c r="O394" s="380"/>
      <c r="P394" s="380"/>
      <c r="Q394" s="380"/>
      <c r="R394" s="380"/>
      <c r="S394" s="380"/>
      <c r="T394" s="380"/>
      <c r="U394" s="380"/>
    </row>
    <row r="395" spans="1:21">
      <c r="A395" s="380"/>
      <c r="B395" s="380"/>
      <c r="C395" s="380"/>
      <c r="D395" s="380"/>
      <c r="E395" s="380"/>
      <c r="F395" s="380"/>
      <c r="G395" s="380"/>
      <c r="H395" s="380"/>
      <c r="I395" s="380"/>
      <c r="J395" s="380"/>
      <c r="K395" s="380"/>
      <c r="L395" s="380"/>
      <c r="M395" s="380"/>
      <c r="N395" s="380"/>
      <c r="O395" s="380"/>
      <c r="P395" s="380"/>
      <c r="Q395" s="380"/>
      <c r="R395" s="380"/>
      <c r="S395" s="380"/>
      <c r="T395" s="380"/>
      <c r="U395" s="380"/>
    </row>
    <row r="396" spans="1:21">
      <c r="A396" s="380"/>
      <c r="B396" s="380"/>
      <c r="C396" s="380"/>
      <c r="D396" s="380"/>
      <c r="E396" s="380"/>
      <c r="F396" s="380"/>
      <c r="G396" s="380"/>
      <c r="H396" s="380"/>
      <c r="I396" s="380"/>
      <c r="J396" s="380"/>
      <c r="K396" s="380"/>
      <c r="L396" s="380"/>
      <c r="M396" s="380"/>
      <c r="N396" s="380"/>
      <c r="O396" s="380"/>
      <c r="P396" s="380"/>
      <c r="Q396" s="380"/>
      <c r="R396" s="380"/>
      <c r="S396" s="380"/>
      <c r="T396" s="380"/>
      <c r="U396" s="380"/>
    </row>
    <row r="397" spans="1:21">
      <c r="A397" s="380"/>
      <c r="B397" s="380"/>
      <c r="C397" s="380"/>
      <c r="D397" s="380"/>
      <c r="E397" s="380"/>
      <c r="F397" s="380"/>
      <c r="G397" s="380"/>
      <c r="H397" s="380"/>
      <c r="I397" s="380"/>
      <c r="J397" s="380"/>
      <c r="K397" s="380"/>
      <c r="L397" s="380"/>
      <c r="M397" s="380"/>
      <c r="N397" s="380"/>
      <c r="O397" s="380"/>
      <c r="P397" s="380"/>
      <c r="Q397" s="380"/>
      <c r="R397" s="380"/>
      <c r="S397" s="380"/>
      <c r="T397" s="380"/>
      <c r="U397" s="380"/>
    </row>
    <row r="398" spans="1:21">
      <c r="A398" s="380"/>
      <c r="B398" s="380"/>
      <c r="C398" s="380"/>
      <c r="D398" s="380"/>
      <c r="E398" s="380"/>
      <c r="F398" s="380"/>
      <c r="G398" s="380"/>
      <c r="H398" s="380"/>
      <c r="I398" s="380"/>
      <c r="J398" s="380"/>
      <c r="K398" s="380"/>
      <c r="L398" s="380"/>
      <c r="M398" s="380"/>
      <c r="N398" s="380"/>
      <c r="O398" s="380"/>
      <c r="P398" s="380"/>
      <c r="Q398" s="380"/>
      <c r="R398" s="380"/>
      <c r="S398" s="380"/>
      <c r="T398" s="380"/>
      <c r="U398" s="380"/>
    </row>
    <row r="399" spans="1:21">
      <c r="A399" s="380"/>
      <c r="B399" s="380"/>
      <c r="C399" s="380"/>
      <c r="D399" s="380"/>
      <c r="E399" s="380"/>
      <c r="F399" s="380"/>
      <c r="G399" s="380"/>
      <c r="H399" s="380"/>
      <c r="I399" s="380"/>
      <c r="J399" s="380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  <c r="U399" s="380"/>
    </row>
    <row r="400" spans="1:21">
      <c r="A400" s="380"/>
      <c r="B400" s="380"/>
      <c r="C400" s="380"/>
      <c r="D400" s="380"/>
      <c r="E400" s="380"/>
      <c r="F400" s="380"/>
      <c r="G400" s="380"/>
      <c r="H400" s="380"/>
      <c r="I400" s="380"/>
      <c r="J400" s="380"/>
      <c r="K400" s="380"/>
      <c r="L400" s="380"/>
      <c r="M400" s="380"/>
      <c r="N400" s="380"/>
      <c r="O400" s="380"/>
      <c r="P400" s="380"/>
      <c r="Q400" s="380"/>
      <c r="R400" s="380"/>
      <c r="S400" s="380"/>
      <c r="T400" s="380"/>
      <c r="U400" s="380"/>
    </row>
    <row r="401" spans="1:21">
      <c r="A401" s="380"/>
      <c r="B401" s="380"/>
      <c r="C401" s="380"/>
      <c r="D401" s="380"/>
      <c r="E401" s="380"/>
      <c r="F401" s="380"/>
      <c r="G401" s="380"/>
      <c r="H401" s="380"/>
      <c r="I401" s="380"/>
      <c r="J401" s="380"/>
      <c r="K401" s="380"/>
      <c r="L401" s="380"/>
      <c r="M401" s="380"/>
      <c r="N401" s="380"/>
      <c r="O401" s="380"/>
      <c r="P401" s="380"/>
      <c r="Q401" s="380"/>
      <c r="R401" s="380"/>
      <c r="S401" s="380"/>
      <c r="T401" s="380"/>
      <c r="U401" s="380"/>
    </row>
    <row r="402" spans="1:21">
      <c r="A402" s="380"/>
      <c r="B402" s="380"/>
      <c r="C402" s="380"/>
      <c r="D402" s="380"/>
      <c r="E402" s="380"/>
      <c r="F402" s="380"/>
      <c r="G402" s="380"/>
      <c r="H402" s="380"/>
      <c r="I402" s="380"/>
      <c r="J402" s="380"/>
      <c r="K402" s="380"/>
      <c r="L402" s="380"/>
      <c r="M402" s="380"/>
      <c r="N402" s="380"/>
      <c r="O402" s="380"/>
      <c r="P402" s="380"/>
      <c r="Q402" s="380"/>
      <c r="R402" s="380"/>
      <c r="S402" s="380"/>
      <c r="T402" s="380"/>
      <c r="U402" s="380"/>
    </row>
    <row r="403" spans="1:21">
      <c r="A403" s="380"/>
      <c r="B403" s="380"/>
      <c r="C403" s="380"/>
      <c r="D403" s="380"/>
      <c r="E403" s="380"/>
      <c r="F403" s="380"/>
      <c r="G403" s="380"/>
      <c r="H403" s="380"/>
      <c r="I403" s="380"/>
      <c r="J403" s="380"/>
      <c r="K403" s="380"/>
      <c r="L403" s="380"/>
      <c r="M403" s="380"/>
      <c r="N403" s="380"/>
      <c r="O403" s="380"/>
      <c r="P403" s="380"/>
      <c r="Q403" s="380"/>
      <c r="R403" s="380"/>
      <c r="S403" s="380"/>
      <c r="T403" s="380"/>
      <c r="U403" s="380"/>
    </row>
    <row r="404" spans="1:21">
      <c r="A404" s="380"/>
      <c r="B404" s="380"/>
      <c r="C404" s="380"/>
      <c r="D404" s="380"/>
      <c r="E404" s="380"/>
      <c r="F404" s="380"/>
      <c r="G404" s="380"/>
      <c r="H404" s="380"/>
      <c r="I404" s="380"/>
      <c r="J404" s="380"/>
      <c r="K404" s="380"/>
      <c r="L404" s="380"/>
      <c r="M404" s="380"/>
      <c r="N404" s="380"/>
      <c r="O404" s="380"/>
      <c r="P404" s="380"/>
      <c r="Q404" s="380"/>
      <c r="R404" s="380"/>
      <c r="S404" s="380"/>
      <c r="T404" s="380"/>
      <c r="U404" s="380"/>
    </row>
    <row r="405" spans="1:21">
      <c r="A405" s="380"/>
      <c r="B405" s="380"/>
      <c r="C405" s="380"/>
      <c r="D405" s="380"/>
      <c r="E405" s="380"/>
      <c r="F405" s="380"/>
      <c r="G405" s="380"/>
      <c r="H405" s="380"/>
      <c r="I405" s="380"/>
      <c r="J405" s="380"/>
      <c r="K405" s="380"/>
      <c r="L405" s="380"/>
      <c r="M405" s="380"/>
      <c r="N405" s="380"/>
      <c r="O405" s="380"/>
      <c r="P405" s="380"/>
      <c r="Q405" s="380"/>
      <c r="R405" s="380"/>
      <c r="S405" s="380"/>
      <c r="T405" s="380"/>
      <c r="U405" s="380"/>
    </row>
    <row r="406" spans="1:21">
      <c r="A406" s="380"/>
      <c r="B406" s="380"/>
      <c r="C406" s="380"/>
      <c r="D406" s="380"/>
      <c r="E406" s="380"/>
      <c r="F406" s="380"/>
      <c r="G406" s="380"/>
      <c r="H406" s="380"/>
      <c r="I406" s="380"/>
      <c r="J406" s="380"/>
      <c r="K406" s="380"/>
      <c r="L406" s="380"/>
      <c r="M406" s="380"/>
      <c r="N406" s="380"/>
      <c r="O406" s="380"/>
      <c r="P406" s="380"/>
      <c r="Q406" s="380"/>
      <c r="R406" s="380"/>
      <c r="S406" s="380"/>
      <c r="T406" s="380"/>
      <c r="U406" s="380"/>
    </row>
    <row r="407" spans="1:21">
      <c r="A407" s="380"/>
      <c r="B407" s="380"/>
      <c r="C407" s="380"/>
      <c r="D407" s="380"/>
      <c r="E407" s="380"/>
      <c r="F407" s="380"/>
      <c r="G407" s="380"/>
      <c r="H407" s="380"/>
      <c r="I407" s="380"/>
      <c r="J407" s="380"/>
      <c r="K407" s="380"/>
      <c r="L407" s="380"/>
      <c r="M407" s="380"/>
      <c r="N407" s="380"/>
      <c r="O407" s="380"/>
      <c r="P407" s="380"/>
      <c r="Q407" s="380"/>
      <c r="R407" s="380"/>
      <c r="S407" s="380"/>
      <c r="T407" s="380"/>
      <c r="U407" s="380"/>
    </row>
    <row r="408" spans="1:21">
      <c r="A408" s="380"/>
      <c r="B408" s="380"/>
      <c r="C408" s="380"/>
      <c r="D408" s="380"/>
      <c r="E408" s="380"/>
      <c r="F408" s="380"/>
      <c r="G408" s="380"/>
      <c r="H408" s="380"/>
      <c r="I408" s="380"/>
      <c r="J408" s="380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  <c r="U408" s="380"/>
    </row>
    <row r="409" spans="1:21">
      <c r="A409" s="380"/>
      <c r="B409" s="380"/>
      <c r="C409" s="380"/>
      <c r="D409" s="380"/>
      <c r="E409" s="380"/>
      <c r="F409" s="380"/>
      <c r="G409" s="380"/>
      <c r="H409" s="380"/>
      <c r="I409" s="380"/>
      <c r="J409" s="380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  <c r="U409" s="380"/>
    </row>
    <row r="410" spans="1:21">
      <c r="A410" s="380"/>
      <c r="B410" s="380"/>
      <c r="C410" s="380"/>
      <c r="D410" s="380"/>
      <c r="E410" s="380"/>
      <c r="F410" s="380"/>
      <c r="G410" s="380"/>
      <c r="H410" s="380"/>
      <c r="I410" s="380"/>
      <c r="J410" s="380"/>
      <c r="K410" s="380"/>
      <c r="L410" s="380"/>
      <c r="M410" s="380"/>
      <c r="N410" s="380"/>
      <c r="O410" s="380"/>
      <c r="P410" s="380"/>
      <c r="Q410" s="380"/>
      <c r="R410" s="380"/>
      <c r="S410" s="380"/>
      <c r="T410" s="380"/>
      <c r="U410" s="380"/>
    </row>
    <row r="411" spans="1:21">
      <c r="A411" s="380"/>
      <c r="B411" s="380"/>
      <c r="C411" s="380"/>
      <c r="D411" s="380"/>
      <c r="E411" s="380"/>
      <c r="F411" s="380"/>
      <c r="G411" s="380"/>
      <c r="H411" s="380"/>
      <c r="I411" s="380"/>
      <c r="J411" s="380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  <c r="U411" s="380"/>
    </row>
    <row r="412" spans="1:21">
      <c r="A412" s="380"/>
      <c r="B412" s="380"/>
      <c r="C412" s="380"/>
      <c r="D412" s="380"/>
      <c r="E412" s="380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</row>
    <row r="413" spans="1:21">
      <c r="A413" s="380"/>
      <c r="B413" s="380"/>
      <c r="C413" s="380"/>
      <c r="D413" s="380"/>
      <c r="E413" s="380"/>
      <c r="F413" s="380"/>
      <c r="G413" s="380"/>
      <c r="H413" s="380"/>
      <c r="I413" s="380"/>
      <c r="J413" s="380"/>
      <c r="K413" s="380"/>
      <c r="L413" s="380"/>
      <c r="M413" s="380"/>
      <c r="N413" s="380"/>
      <c r="O413" s="380"/>
      <c r="P413" s="380"/>
      <c r="Q413" s="380"/>
      <c r="R413" s="380"/>
      <c r="S413" s="380"/>
      <c r="T413" s="380"/>
      <c r="U413" s="380"/>
    </row>
    <row r="414" spans="1:21">
      <c r="A414" s="380"/>
      <c r="B414" s="380"/>
      <c r="C414" s="380"/>
      <c r="D414" s="380"/>
      <c r="E414" s="380"/>
      <c r="F414" s="380"/>
      <c r="G414" s="380"/>
      <c r="H414" s="380"/>
      <c r="I414" s="380"/>
      <c r="J414" s="380"/>
      <c r="K414" s="380"/>
      <c r="L414" s="380"/>
      <c r="M414" s="380"/>
      <c r="N414" s="380"/>
      <c r="O414" s="380"/>
      <c r="P414" s="380"/>
      <c r="Q414" s="380"/>
      <c r="R414" s="380"/>
      <c r="S414" s="380"/>
      <c r="T414" s="380"/>
      <c r="U414" s="380"/>
    </row>
    <row r="415" spans="1:21">
      <c r="A415" s="380"/>
      <c r="B415" s="380"/>
      <c r="C415" s="380"/>
      <c r="D415" s="380"/>
      <c r="E415" s="380"/>
      <c r="F415" s="380"/>
      <c r="G415" s="380"/>
      <c r="H415" s="380"/>
      <c r="I415" s="380"/>
      <c r="J415" s="380"/>
      <c r="K415" s="380"/>
      <c r="L415" s="380"/>
      <c r="M415" s="380"/>
      <c r="N415" s="380"/>
      <c r="O415" s="380"/>
      <c r="P415" s="380"/>
      <c r="Q415" s="380"/>
      <c r="R415" s="380"/>
      <c r="S415" s="380"/>
      <c r="T415" s="380"/>
      <c r="U415" s="380"/>
    </row>
    <row r="416" spans="1:21">
      <c r="A416" s="380"/>
      <c r="B416" s="380"/>
      <c r="C416" s="380"/>
      <c r="D416" s="380"/>
      <c r="E416" s="380"/>
      <c r="F416" s="380"/>
      <c r="G416" s="380"/>
      <c r="H416" s="380"/>
      <c r="I416" s="380"/>
      <c r="J416" s="380"/>
      <c r="K416" s="380"/>
      <c r="L416" s="380"/>
      <c r="M416" s="380"/>
      <c r="N416" s="380"/>
      <c r="O416" s="380"/>
      <c r="P416" s="380"/>
      <c r="Q416" s="380"/>
      <c r="R416" s="380"/>
      <c r="S416" s="380"/>
      <c r="T416" s="380"/>
      <c r="U416" s="380"/>
    </row>
    <row r="417" spans="1:21">
      <c r="A417" s="380"/>
      <c r="B417" s="380"/>
      <c r="C417" s="380"/>
      <c r="D417" s="380"/>
      <c r="E417" s="380"/>
      <c r="F417" s="380"/>
      <c r="G417" s="380"/>
      <c r="H417" s="380"/>
      <c r="I417" s="380"/>
      <c r="J417" s="380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  <c r="U417" s="380"/>
    </row>
    <row r="418" spans="1:21">
      <c r="A418" s="380"/>
      <c r="B418" s="380"/>
      <c r="C418" s="380"/>
      <c r="D418" s="380"/>
      <c r="E418" s="380"/>
      <c r="F418" s="380"/>
      <c r="G418" s="380"/>
      <c r="H418" s="380"/>
      <c r="I418" s="380"/>
      <c r="J418" s="380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  <c r="U418" s="380"/>
    </row>
    <row r="419" spans="1:21">
      <c r="A419" s="380"/>
      <c r="B419" s="380"/>
      <c r="C419" s="380"/>
      <c r="D419" s="380"/>
      <c r="E419" s="380"/>
      <c r="F419" s="380"/>
      <c r="G419" s="380"/>
      <c r="H419" s="380"/>
      <c r="I419" s="380"/>
      <c r="J419" s="380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  <c r="U419" s="380"/>
    </row>
    <row r="420" spans="1:21">
      <c r="A420" s="380"/>
      <c r="B420" s="380"/>
      <c r="C420" s="380"/>
      <c r="D420" s="380"/>
      <c r="E420" s="380"/>
      <c r="F420" s="380"/>
      <c r="G420" s="380"/>
      <c r="H420" s="380"/>
      <c r="I420" s="380"/>
      <c r="J420" s="380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  <c r="U420" s="380"/>
    </row>
    <row r="421" spans="1:21">
      <c r="A421" s="380"/>
      <c r="B421" s="380"/>
      <c r="C421" s="380"/>
      <c r="D421" s="380"/>
      <c r="E421" s="380"/>
      <c r="F421" s="380"/>
      <c r="G421" s="380"/>
      <c r="H421" s="380"/>
      <c r="I421" s="380"/>
      <c r="J421" s="380"/>
      <c r="K421" s="380"/>
      <c r="L421" s="380"/>
      <c r="M421" s="380"/>
      <c r="N421" s="380"/>
      <c r="O421" s="380"/>
      <c r="P421" s="380"/>
      <c r="Q421" s="380"/>
      <c r="R421" s="380"/>
      <c r="S421" s="380"/>
      <c r="T421" s="380"/>
      <c r="U421" s="380"/>
    </row>
    <row r="422" spans="1:21">
      <c r="A422" s="380"/>
      <c r="B422" s="380"/>
      <c r="C422" s="380"/>
      <c r="D422" s="380"/>
      <c r="E422" s="380"/>
      <c r="F422" s="380"/>
      <c r="G422" s="380"/>
      <c r="H422" s="380"/>
      <c r="I422" s="380"/>
      <c r="J422" s="380"/>
      <c r="K422" s="380"/>
      <c r="L422" s="380"/>
      <c r="M422" s="380"/>
      <c r="N422" s="380"/>
      <c r="O422" s="380"/>
      <c r="P422" s="380"/>
      <c r="Q422" s="380"/>
      <c r="R422" s="380"/>
      <c r="S422" s="380"/>
      <c r="T422" s="380"/>
      <c r="U422" s="380"/>
    </row>
    <row r="423" spans="1:21">
      <c r="A423" s="380"/>
      <c r="B423" s="380"/>
      <c r="C423" s="380"/>
      <c r="D423" s="380"/>
      <c r="E423" s="380"/>
      <c r="F423" s="380"/>
      <c r="G423" s="380"/>
      <c r="H423" s="380"/>
      <c r="I423" s="380"/>
      <c r="J423" s="380"/>
      <c r="K423" s="380"/>
      <c r="L423" s="380"/>
      <c r="M423" s="380"/>
      <c r="N423" s="380"/>
      <c r="O423" s="380"/>
      <c r="P423" s="380"/>
      <c r="Q423" s="380"/>
      <c r="R423" s="380"/>
      <c r="S423" s="380"/>
      <c r="T423" s="380"/>
      <c r="U423" s="380"/>
    </row>
    <row r="424" spans="1:21">
      <c r="A424" s="380"/>
      <c r="B424" s="380"/>
      <c r="C424" s="380"/>
      <c r="D424" s="380"/>
      <c r="E424" s="380"/>
      <c r="F424" s="380"/>
      <c r="G424" s="380"/>
      <c r="H424" s="380"/>
      <c r="I424" s="380"/>
      <c r="J424" s="380"/>
      <c r="K424" s="380"/>
      <c r="L424" s="380"/>
      <c r="M424" s="380"/>
      <c r="N424" s="380"/>
      <c r="O424" s="380"/>
      <c r="P424" s="380"/>
      <c r="Q424" s="380"/>
      <c r="R424" s="380"/>
      <c r="S424" s="380"/>
      <c r="T424" s="380"/>
      <c r="U424" s="380"/>
    </row>
    <row r="425" spans="1:21">
      <c r="A425" s="380"/>
      <c r="B425" s="380"/>
      <c r="C425" s="380"/>
      <c r="D425" s="380"/>
      <c r="E425" s="380"/>
      <c r="F425" s="380"/>
      <c r="G425" s="380"/>
      <c r="H425" s="380"/>
      <c r="I425" s="380"/>
      <c r="J425" s="380"/>
      <c r="K425" s="380"/>
      <c r="L425" s="380"/>
      <c r="M425" s="380"/>
      <c r="N425" s="380"/>
      <c r="O425" s="380"/>
      <c r="P425" s="380"/>
      <c r="Q425" s="380"/>
      <c r="R425" s="380"/>
      <c r="S425" s="380"/>
      <c r="T425" s="380"/>
      <c r="U425" s="380"/>
    </row>
    <row r="426" spans="1:21">
      <c r="A426" s="380"/>
      <c r="B426" s="380"/>
      <c r="C426" s="380"/>
      <c r="D426" s="380"/>
      <c r="E426" s="380"/>
      <c r="F426" s="380"/>
      <c r="G426" s="380"/>
      <c r="H426" s="380"/>
      <c r="I426" s="380"/>
      <c r="J426" s="380"/>
      <c r="K426" s="380"/>
      <c r="L426" s="380"/>
      <c r="M426" s="380"/>
      <c r="N426" s="380"/>
      <c r="O426" s="380"/>
      <c r="P426" s="380"/>
      <c r="Q426" s="380"/>
      <c r="R426" s="380"/>
      <c r="S426" s="380"/>
      <c r="T426" s="380"/>
      <c r="U426" s="380"/>
    </row>
    <row r="427" spans="1:21">
      <c r="A427" s="380"/>
      <c r="B427" s="380"/>
      <c r="C427" s="380"/>
      <c r="D427" s="380"/>
      <c r="E427" s="380"/>
      <c r="F427" s="380"/>
      <c r="G427" s="380"/>
      <c r="H427" s="380"/>
      <c r="I427" s="380"/>
      <c r="J427" s="380"/>
      <c r="K427" s="380"/>
      <c r="L427" s="380"/>
      <c r="M427" s="380"/>
      <c r="N427" s="380"/>
      <c r="O427" s="380"/>
      <c r="P427" s="380"/>
      <c r="Q427" s="380"/>
      <c r="R427" s="380"/>
      <c r="S427" s="380"/>
      <c r="T427" s="380"/>
      <c r="U427" s="380"/>
    </row>
    <row r="428" spans="1:21">
      <c r="A428" s="380"/>
      <c r="B428" s="380"/>
      <c r="C428" s="380"/>
      <c r="D428" s="380"/>
      <c r="E428" s="380"/>
      <c r="F428" s="380"/>
      <c r="G428" s="380"/>
      <c r="H428" s="380"/>
      <c r="I428" s="380"/>
      <c r="J428" s="380"/>
      <c r="K428" s="380"/>
      <c r="L428" s="380"/>
      <c r="M428" s="380"/>
      <c r="N428" s="380"/>
      <c r="O428" s="380"/>
      <c r="P428" s="380"/>
      <c r="Q428" s="380"/>
      <c r="R428" s="380"/>
      <c r="S428" s="380"/>
      <c r="T428" s="380"/>
      <c r="U428" s="380"/>
    </row>
    <row r="429" spans="1:21">
      <c r="A429" s="380"/>
      <c r="B429" s="380"/>
      <c r="C429" s="380"/>
      <c r="D429" s="380"/>
      <c r="E429" s="380"/>
      <c r="F429" s="380"/>
      <c r="G429" s="380"/>
      <c r="H429" s="380"/>
      <c r="I429" s="380"/>
      <c r="J429" s="380"/>
      <c r="K429" s="380"/>
      <c r="L429" s="380"/>
      <c r="M429" s="380"/>
      <c r="N429" s="380"/>
      <c r="O429" s="380"/>
      <c r="P429" s="380"/>
      <c r="Q429" s="380"/>
      <c r="R429" s="380"/>
      <c r="S429" s="380"/>
      <c r="T429" s="380"/>
      <c r="U429" s="380"/>
    </row>
    <row r="430" spans="1:2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  <c r="N430" s="380"/>
      <c r="O430" s="380"/>
      <c r="P430" s="380"/>
      <c r="Q430" s="380"/>
      <c r="R430" s="380"/>
      <c r="S430" s="380"/>
      <c r="T430" s="380"/>
      <c r="U430" s="380"/>
    </row>
    <row r="431" spans="1:21">
      <c r="A431" s="380"/>
      <c r="B431" s="380"/>
      <c r="C431" s="380"/>
      <c r="D431" s="380"/>
      <c r="E431" s="380"/>
      <c r="F431" s="380"/>
      <c r="G431" s="380"/>
      <c r="H431" s="380"/>
      <c r="I431" s="380"/>
      <c r="J431" s="380"/>
      <c r="K431" s="380"/>
      <c r="L431" s="380"/>
      <c r="M431" s="380"/>
      <c r="N431" s="380"/>
      <c r="O431" s="380"/>
      <c r="P431" s="380"/>
      <c r="Q431" s="380"/>
      <c r="R431" s="380"/>
      <c r="S431" s="380"/>
      <c r="T431" s="380"/>
      <c r="U431" s="380"/>
    </row>
    <row r="432" spans="1:21">
      <c r="A432" s="380"/>
      <c r="B432" s="380"/>
      <c r="C432" s="380"/>
      <c r="D432" s="380"/>
      <c r="E432" s="380"/>
      <c r="F432" s="380"/>
      <c r="G432" s="380"/>
      <c r="H432" s="380"/>
      <c r="I432" s="380"/>
      <c r="J432" s="380"/>
      <c r="K432" s="380"/>
      <c r="L432" s="380"/>
      <c r="M432" s="380"/>
      <c r="N432" s="380"/>
      <c r="O432" s="380"/>
      <c r="P432" s="380"/>
      <c r="Q432" s="380"/>
      <c r="R432" s="380"/>
      <c r="S432" s="380"/>
      <c r="T432" s="380"/>
      <c r="U432" s="380"/>
    </row>
    <row r="433" spans="1:21">
      <c r="A433" s="380"/>
      <c r="B433" s="380"/>
      <c r="C433" s="380"/>
      <c r="D433" s="380"/>
      <c r="E433" s="380"/>
      <c r="F433" s="380"/>
      <c r="G433" s="380"/>
      <c r="H433" s="380"/>
      <c r="I433" s="380"/>
      <c r="J433" s="380"/>
      <c r="K433" s="380"/>
      <c r="L433" s="380"/>
      <c r="M433" s="380"/>
      <c r="N433" s="380"/>
      <c r="O433" s="380"/>
      <c r="P433" s="380"/>
      <c r="Q433" s="380"/>
      <c r="R433" s="380"/>
      <c r="S433" s="380"/>
      <c r="T433" s="380"/>
      <c r="U433" s="380"/>
    </row>
    <row r="434" spans="1:21">
      <c r="A434" s="380"/>
      <c r="B434" s="380"/>
      <c r="C434" s="380"/>
      <c r="D434" s="380"/>
      <c r="E434" s="380"/>
      <c r="F434" s="380"/>
      <c r="G434" s="380"/>
      <c r="H434" s="380"/>
      <c r="I434" s="380"/>
      <c r="J434" s="380"/>
      <c r="K434" s="380"/>
      <c r="L434" s="380"/>
      <c r="M434" s="380"/>
      <c r="N434" s="380"/>
      <c r="O434" s="380"/>
      <c r="P434" s="380"/>
      <c r="Q434" s="380"/>
      <c r="R434" s="380"/>
      <c r="S434" s="380"/>
      <c r="T434" s="380"/>
      <c r="U434" s="380"/>
    </row>
    <row r="435" spans="1:21">
      <c r="A435" s="380"/>
      <c r="B435" s="380"/>
      <c r="C435" s="380"/>
      <c r="D435" s="380"/>
      <c r="E435" s="380"/>
      <c r="F435" s="380"/>
      <c r="G435" s="380"/>
      <c r="H435" s="380"/>
      <c r="I435" s="380"/>
      <c r="J435" s="380"/>
      <c r="K435" s="380"/>
      <c r="L435" s="380"/>
      <c r="M435" s="380"/>
      <c r="N435" s="380"/>
      <c r="O435" s="380"/>
      <c r="P435" s="380"/>
      <c r="Q435" s="380"/>
      <c r="R435" s="380"/>
      <c r="S435" s="380"/>
      <c r="T435" s="380"/>
      <c r="U435" s="380"/>
    </row>
    <row r="436" spans="1:21">
      <c r="A436" s="380"/>
      <c r="B436" s="380"/>
      <c r="C436" s="380"/>
      <c r="D436" s="380"/>
      <c r="E436" s="380"/>
      <c r="F436" s="380"/>
      <c r="G436" s="380"/>
      <c r="H436" s="380"/>
      <c r="I436" s="380"/>
      <c r="J436" s="380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  <c r="U436" s="380"/>
    </row>
    <row r="437" spans="1:21">
      <c r="A437" s="380"/>
      <c r="B437" s="380"/>
      <c r="C437" s="380"/>
      <c r="D437" s="380"/>
      <c r="E437" s="380"/>
      <c r="F437" s="380"/>
      <c r="G437" s="380"/>
      <c r="H437" s="380"/>
      <c r="I437" s="380"/>
      <c r="J437" s="380"/>
      <c r="K437" s="380"/>
      <c r="L437" s="380"/>
      <c r="M437" s="380"/>
      <c r="N437" s="380"/>
      <c r="O437" s="380"/>
      <c r="P437" s="380"/>
      <c r="Q437" s="380"/>
      <c r="R437" s="380"/>
      <c r="S437" s="380"/>
      <c r="T437" s="380"/>
      <c r="U437" s="380"/>
    </row>
    <row r="438" spans="1:21">
      <c r="A438" s="380"/>
      <c r="B438" s="380"/>
      <c r="C438" s="380"/>
      <c r="D438" s="380"/>
      <c r="E438" s="380"/>
      <c r="F438" s="380"/>
      <c r="G438" s="380"/>
      <c r="H438" s="380"/>
      <c r="I438" s="380"/>
      <c r="J438" s="380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  <c r="U438" s="380"/>
    </row>
    <row r="439" spans="1:21">
      <c r="A439" s="380"/>
      <c r="B439" s="380"/>
      <c r="C439" s="380"/>
      <c r="D439" s="380"/>
      <c r="E439" s="380"/>
      <c r="F439" s="380"/>
      <c r="G439" s="380"/>
      <c r="H439" s="380"/>
      <c r="I439" s="380"/>
      <c r="J439" s="380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  <c r="U439" s="380"/>
    </row>
    <row r="440" spans="1:21">
      <c r="A440" s="380"/>
      <c r="B440" s="380"/>
      <c r="C440" s="380"/>
      <c r="D440" s="380"/>
      <c r="E440" s="380"/>
      <c r="F440" s="380"/>
      <c r="G440" s="380"/>
      <c r="H440" s="380"/>
      <c r="I440" s="380"/>
      <c r="J440" s="380"/>
      <c r="K440" s="380"/>
      <c r="L440" s="380"/>
      <c r="M440" s="380"/>
      <c r="N440" s="380"/>
      <c r="O440" s="380"/>
      <c r="P440" s="380"/>
      <c r="Q440" s="380"/>
      <c r="R440" s="380"/>
      <c r="S440" s="380"/>
      <c r="T440" s="380"/>
      <c r="U440" s="380"/>
    </row>
    <row r="441" spans="1:21">
      <c r="A441" s="380"/>
      <c r="B441" s="380"/>
      <c r="C441" s="380"/>
      <c r="D441" s="380"/>
      <c r="E441" s="380"/>
      <c r="F441" s="380"/>
      <c r="G441" s="380"/>
      <c r="H441" s="380"/>
      <c r="I441" s="380"/>
      <c r="J441" s="380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  <c r="U441" s="380"/>
    </row>
    <row r="442" spans="1:21">
      <c r="A442" s="380"/>
      <c r="B442" s="380"/>
      <c r="C442" s="380"/>
      <c r="D442" s="380"/>
      <c r="E442" s="380"/>
      <c r="F442" s="380"/>
      <c r="G442" s="380"/>
      <c r="H442" s="380"/>
      <c r="I442" s="380"/>
      <c r="J442" s="380"/>
      <c r="K442" s="380"/>
      <c r="L442" s="380"/>
      <c r="M442" s="380"/>
      <c r="N442" s="380"/>
      <c r="O442" s="380"/>
      <c r="P442" s="380"/>
      <c r="Q442" s="380"/>
      <c r="R442" s="380"/>
      <c r="S442" s="380"/>
      <c r="T442" s="380"/>
      <c r="U442" s="380"/>
    </row>
    <row r="443" spans="1:21">
      <c r="A443" s="380"/>
      <c r="B443" s="380"/>
      <c r="C443" s="380"/>
      <c r="D443" s="380"/>
      <c r="E443" s="380"/>
      <c r="F443" s="380"/>
      <c r="G443" s="380"/>
      <c r="H443" s="380"/>
      <c r="I443" s="380"/>
      <c r="J443" s="380"/>
      <c r="K443" s="380"/>
      <c r="L443" s="380"/>
      <c r="M443" s="380"/>
      <c r="N443" s="380"/>
      <c r="O443" s="380"/>
      <c r="P443" s="380"/>
      <c r="Q443" s="380"/>
      <c r="R443" s="380"/>
      <c r="S443" s="380"/>
      <c r="T443" s="380"/>
      <c r="U443" s="380"/>
    </row>
    <row r="444" spans="1:21">
      <c r="A444" s="380"/>
      <c r="B444" s="380"/>
      <c r="C444" s="380"/>
      <c r="D444" s="380"/>
      <c r="E444" s="380"/>
      <c r="F444" s="380"/>
      <c r="G444" s="380"/>
      <c r="H444" s="380"/>
      <c r="I444" s="380"/>
      <c r="J444" s="380"/>
      <c r="K444" s="380"/>
      <c r="L444" s="380"/>
      <c r="M444" s="380"/>
      <c r="N444" s="380"/>
      <c r="O444" s="380"/>
      <c r="P444" s="380"/>
      <c r="Q444" s="380"/>
      <c r="R444" s="380"/>
      <c r="S444" s="380"/>
      <c r="T444" s="380"/>
      <c r="U444" s="380"/>
    </row>
    <row r="445" spans="1:21">
      <c r="A445" s="380"/>
      <c r="B445" s="380"/>
      <c r="C445" s="380"/>
      <c r="D445" s="380"/>
      <c r="E445" s="380"/>
      <c r="F445" s="380"/>
      <c r="G445" s="380"/>
      <c r="H445" s="380"/>
      <c r="I445" s="380"/>
      <c r="J445" s="380"/>
      <c r="K445" s="380"/>
      <c r="L445" s="380"/>
      <c r="M445" s="380"/>
      <c r="N445" s="380"/>
      <c r="O445" s="380"/>
      <c r="P445" s="380"/>
      <c r="Q445" s="380"/>
      <c r="R445" s="380"/>
      <c r="S445" s="380"/>
      <c r="T445" s="380"/>
      <c r="U445" s="380"/>
    </row>
    <row r="446" spans="1:21">
      <c r="A446" s="380"/>
      <c r="B446" s="380"/>
      <c r="C446" s="380"/>
      <c r="D446" s="380"/>
      <c r="E446" s="380"/>
      <c r="F446" s="380"/>
      <c r="G446" s="380"/>
      <c r="H446" s="380"/>
      <c r="I446" s="380"/>
      <c r="J446" s="380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  <c r="U446" s="380"/>
    </row>
    <row r="447" spans="1:21">
      <c r="A447" s="380"/>
      <c r="B447" s="380"/>
      <c r="C447" s="380"/>
      <c r="D447" s="380"/>
      <c r="E447" s="380"/>
      <c r="F447" s="380"/>
      <c r="G447" s="380"/>
      <c r="H447" s="380"/>
      <c r="I447" s="380"/>
      <c r="J447" s="380"/>
      <c r="K447" s="380"/>
      <c r="L447" s="380"/>
      <c r="M447" s="380"/>
      <c r="N447" s="380"/>
      <c r="O447" s="380"/>
      <c r="P447" s="380"/>
      <c r="Q447" s="380"/>
      <c r="R447" s="380"/>
      <c r="S447" s="380"/>
      <c r="T447" s="380"/>
      <c r="U447" s="380"/>
    </row>
    <row r="448" spans="1:21">
      <c r="A448" s="380"/>
      <c r="B448" s="380"/>
      <c r="C448" s="380"/>
      <c r="D448" s="380"/>
      <c r="E448" s="380"/>
      <c r="F448" s="380"/>
      <c r="G448" s="380"/>
      <c r="H448" s="380"/>
      <c r="I448" s="380"/>
      <c r="J448" s="380"/>
      <c r="K448" s="380"/>
      <c r="L448" s="380"/>
      <c r="M448" s="380"/>
      <c r="N448" s="380"/>
      <c r="O448" s="380"/>
      <c r="P448" s="380"/>
      <c r="Q448" s="380"/>
      <c r="R448" s="380"/>
      <c r="S448" s="380"/>
      <c r="T448" s="380"/>
      <c r="U448" s="380"/>
    </row>
    <row r="449" spans="1:21">
      <c r="A449" s="380"/>
      <c r="B449" s="380"/>
      <c r="C449" s="380"/>
      <c r="D449" s="380"/>
      <c r="E449" s="380"/>
      <c r="F449" s="380"/>
      <c r="G449" s="380"/>
      <c r="H449" s="380"/>
      <c r="I449" s="380"/>
      <c r="J449" s="380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  <c r="U449" s="380"/>
    </row>
    <row r="450" spans="1:21">
      <c r="A450" s="380"/>
      <c r="B450" s="380"/>
      <c r="C450" s="380"/>
      <c r="D450" s="380"/>
      <c r="E450" s="380"/>
      <c r="F450" s="380"/>
      <c r="G450" s="380"/>
      <c r="H450" s="380"/>
      <c r="I450" s="380"/>
      <c r="J450" s="380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  <c r="U450" s="380"/>
    </row>
    <row r="451" spans="1:21">
      <c r="A451" s="380"/>
      <c r="B451" s="380"/>
      <c r="C451" s="380"/>
      <c r="D451" s="380"/>
      <c r="E451" s="380"/>
      <c r="F451" s="380"/>
      <c r="G451" s="380"/>
      <c r="H451" s="380"/>
      <c r="I451" s="380"/>
      <c r="J451" s="380"/>
      <c r="K451" s="380"/>
      <c r="L451" s="380"/>
      <c r="M451" s="380"/>
      <c r="N451" s="380"/>
      <c r="O451" s="380"/>
      <c r="P451" s="380"/>
      <c r="Q451" s="380"/>
      <c r="R451" s="380"/>
      <c r="S451" s="380"/>
      <c r="T451" s="380"/>
      <c r="U451" s="380"/>
    </row>
    <row r="452" spans="1:21">
      <c r="A452" s="380"/>
      <c r="B452" s="380"/>
      <c r="C452" s="380"/>
      <c r="D452" s="380"/>
      <c r="E452" s="380"/>
      <c r="F452" s="380"/>
      <c r="G452" s="380"/>
      <c r="H452" s="380"/>
      <c r="I452" s="380"/>
      <c r="J452" s="380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  <c r="U452" s="380"/>
    </row>
    <row r="453" spans="1:21">
      <c r="A453" s="380"/>
      <c r="B453" s="380"/>
      <c r="C453" s="380"/>
      <c r="D453" s="380"/>
      <c r="E453" s="380"/>
      <c r="F453" s="380"/>
      <c r="G453" s="380"/>
      <c r="H453" s="380"/>
      <c r="I453" s="380"/>
      <c r="J453" s="380"/>
      <c r="K453" s="380"/>
      <c r="L453" s="380"/>
      <c r="M453" s="380"/>
      <c r="N453" s="380"/>
      <c r="O453" s="380"/>
      <c r="P453" s="380"/>
      <c r="Q453" s="380"/>
      <c r="R453" s="380"/>
      <c r="S453" s="380"/>
      <c r="T453" s="380"/>
      <c r="U453" s="380"/>
    </row>
    <row r="454" spans="1:21">
      <c r="A454" s="380"/>
      <c r="B454" s="380"/>
      <c r="C454" s="380"/>
      <c r="D454" s="380"/>
      <c r="E454" s="380"/>
      <c r="F454" s="380"/>
      <c r="G454" s="380"/>
      <c r="H454" s="380"/>
      <c r="I454" s="380"/>
      <c r="J454" s="380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  <c r="U454" s="380"/>
    </row>
    <row r="455" spans="1:21">
      <c r="A455" s="380"/>
      <c r="B455" s="380"/>
      <c r="C455" s="380"/>
      <c r="D455" s="380"/>
      <c r="E455" s="380"/>
      <c r="F455" s="380"/>
      <c r="G455" s="380"/>
      <c r="H455" s="380"/>
      <c r="I455" s="380"/>
      <c r="J455" s="380"/>
      <c r="K455" s="380"/>
      <c r="L455" s="380"/>
      <c r="M455" s="380"/>
      <c r="N455" s="380"/>
      <c r="O455" s="380"/>
      <c r="P455" s="380"/>
      <c r="Q455" s="380"/>
      <c r="R455" s="380"/>
      <c r="S455" s="380"/>
      <c r="T455" s="380"/>
      <c r="U455" s="380"/>
    </row>
    <row r="456" spans="1:21">
      <c r="A456" s="380"/>
      <c r="B456" s="380"/>
      <c r="C456" s="380"/>
      <c r="D456" s="380"/>
      <c r="E456" s="380"/>
      <c r="F456" s="380"/>
      <c r="G456" s="380"/>
      <c r="H456" s="380"/>
      <c r="I456" s="380"/>
      <c r="J456" s="380"/>
      <c r="K456" s="380"/>
      <c r="L456" s="380"/>
      <c r="M456" s="380"/>
      <c r="N456" s="380"/>
      <c r="O456" s="380"/>
      <c r="P456" s="380"/>
      <c r="Q456" s="380"/>
      <c r="R456" s="380"/>
      <c r="S456" s="380"/>
      <c r="T456" s="380"/>
      <c r="U456" s="380"/>
    </row>
    <row r="457" spans="1:21">
      <c r="A457" s="380"/>
      <c r="B457" s="380"/>
      <c r="C457" s="380"/>
      <c r="D457" s="380"/>
      <c r="E457" s="380"/>
      <c r="F457" s="380"/>
      <c r="G457" s="380"/>
      <c r="H457" s="380"/>
      <c r="I457" s="380"/>
      <c r="J457" s="380"/>
      <c r="K457" s="380"/>
      <c r="L457" s="380"/>
      <c r="M457" s="380"/>
      <c r="N457" s="380"/>
      <c r="O457" s="380"/>
      <c r="P457" s="380"/>
      <c r="Q457" s="380"/>
      <c r="R457" s="380"/>
      <c r="S457" s="380"/>
      <c r="T457" s="380"/>
      <c r="U457" s="380"/>
    </row>
    <row r="458" spans="1:21">
      <c r="A458" s="380"/>
      <c r="B458" s="380"/>
      <c r="C458" s="380"/>
      <c r="D458" s="380"/>
      <c r="E458" s="380"/>
      <c r="F458" s="380"/>
      <c r="G458" s="380"/>
      <c r="H458" s="380"/>
      <c r="I458" s="380"/>
      <c r="J458" s="380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  <c r="U458" s="380"/>
    </row>
    <row r="459" spans="1:21">
      <c r="A459" s="380"/>
      <c r="B459" s="380"/>
      <c r="C459" s="380"/>
      <c r="D459" s="380"/>
      <c r="E459" s="380"/>
      <c r="F459" s="380"/>
      <c r="G459" s="380"/>
      <c r="H459" s="380"/>
      <c r="I459" s="380"/>
      <c r="J459" s="380"/>
      <c r="K459" s="380"/>
      <c r="L459" s="380"/>
      <c r="M459" s="380"/>
      <c r="N459" s="380"/>
      <c r="O459" s="380"/>
      <c r="P459" s="380"/>
      <c r="Q459" s="380"/>
      <c r="R459" s="380"/>
      <c r="S459" s="380"/>
      <c r="T459" s="380"/>
      <c r="U459" s="380"/>
    </row>
    <row r="460" spans="1:21">
      <c r="A460" s="380"/>
      <c r="B460" s="380"/>
      <c r="C460" s="380"/>
      <c r="D460" s="380"/>
      <c r="E460" s="380"/>
      <c r="F460" s="380"/>
      <c r="G460" s="380"/>
      <c r="H460" s="380"/>
      <c r="I460" s="380"/>
      <c r="J460" s="380"/>
      <c r="K460" s="380"/>
      <c r="L460" s="380"/>
      <c r="M460" s="380"/>
      <c r="N460" s="380"/>
      <c r="O460" s="380"/>
      <c r="P460" s="380"/>
      <c r="Q460" s="380"/>
      <c r="R460" s="380"/>
      <c r="S460" s="380"/>
      <c r="T460" s="380"/>
      <c r="U460" s="380"/>
    </row>
    <row r="461" spans="1:21">
      <c r="A461" s="380"/>
      <c r="B461" s="380"/>
      <c r="C461" s="380"/>
      <c r="D461" s="380"/>
      <c r="E461" s="380"/>
      <c r="F461" s="380"/>
      <c r="G461" s="380"/>
      <c r="H461" s="380"/>
      <c r="I461" s="380"/>
      <c r="J461" s="380"/>
      <c r="K461" s="380"/>
      <c r="L461" s="380"/>
      <c r="M461" s="380"/>
      <c r="N461" s="380"/>
      <c r="O461" s="380"/>
      <c r="P461" s="380"/>
      <c r="Q461" s="380"/>
      <c r="R461" s="380"/>
      <c r="S461" s="380"/>
      <c r="T461" s="380"/>
      <c r="U461" s="380"/>
    </row>
    <row r="462" spans="1:21">
      <c r="A462" s="380"/>
      <c r="B462" s="380"/>
      <c r="C462" s="380"/>
      <c r="D462" s="380"/>
      <c r="E462" s="380"/>
      <c r="F462" s="380"/>
      <c r="G462" s="380"/>
      <c r="H462" s="380"/>
      <c r="I462" s="380"/>
      <c r="J462" s="380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  <c r="U462" s="380"/>
    </row>
    <row r="463" spans="1:21">
      <c r="A463" s="380"/>
      <c r="B463" s="380"/>
      <c r="C463" s="380"/>
      <c r="D463" s="380"/>
      <c r="E463" s="380"/>
      <c r="F463" s="380"/>
      <c r="G463" s="380"/>
      <c r="H463" s="380"/>
      <c r="I463" s="380"/>
      <c r="J463" s="380"/>
      <c r="K463" s="380"/>
      <c r="L463" s="380"/>
      <c r="M463" s="380"/>
      <c r="N463" s="380"/>
      <c r="O463" s="380"/>
      <c r="P463" s="380"/>
      <c r="Q463" s="380"/>
      <c r="R463" s="380"/>
      <c r="S463" s="380"/>
      <c r="T463" s="380"/>
      <c r="U463" s="380"/>
    </row>
    <row r="464" spans="1:21">
      <c r="A464" s="380"/>
      <c r="B464" s="380"/>
      <c r="C464" s="380"/>
      <c r="D464" s="380"/>
      <c r="E464" s="380"/>
      <c r="F464" s="380"/>
      <c r="G464" s="380"/>
      <c r="H464" s="380"/>
      <c r="I464" s="380"/>
      <c r="J464" s="380"/>
      <c r="K464" s="380"/>
      <c r="L464" s="380"/>
      <c r="M464" s="380"/>
      <c r="N464" s="380"/>
      <c r="O464" s="380"/>
      <c r="P464" s="380"/>
      <c r="Q464" s="380"/>
      <c r="R464" s="380"/>
      <c r="S464" s="380"/>
      <c r="T464" s="380"/>
      <c r="U464" s="380"/>
    </row>
    <row r="465" spans="1:21">
      <c r="A465" s="380"/>
      <c r="B465" s="380"/>
      <c r="C465" s="380"/>
      <c r="D465" s="380"/>
      <c r="E465" s="380"/>
      <c r="F465" s="380"/>
      <c r="G465" s="380"/>
      <c r="H465" s="380"/>
      <c r="I465" s="380"/>
      <c r="J465" s="380"/>
      <c r="K465" s="380"/>
      <c r="L465" s="380"/>
      <c r="M465" s="380"/>
      <c r="N465" s="380"/>
      <c r="O465" s="380"/>
      <c r="P465" s="380"/>
      <c r="Q465" s="380"/>
      <c r="R465" s="380"/>
      <c r="S465" s="380"/>
      <c r="T465" s="380"/>
      <c r="U465" s="380"/>
    </row>
    <row r="466" spans="1:21">
      <c r="A466" s="380"/>
      <c r="B466" s="380"/>
      <c r="C466" s="380"/>
      <c r="D466" s="380"/>
      <c r="E466" s="380"/>
      <c r="F466" s="380"/>
      <c r="G466" s="380"/>
      <c r="H466" s="380"/>
      <c r="I466" s="380"/>
      <c r="J466" s="380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  <c r="U466" s="380"/>
    </row>
    <row r="467" spans="1:21">
      <c r="A467" s="380"/>
      <c r="B467" s="380"/>
      <c r="C467" s="380"/>
      <c r="D467" s="380"/>
      <c r="E467" s="380"/>
      <c r="F467" s="380"/>
      <c r="G467" s="380"/>
      <c r="H467" s="380"/>
      <c r="I467" s="380"/>
      <c r="J467" s="380"/>
      <c r="K467" s="380"/>
      <c r="L467" s="380"/>
      <c r="M467" s="380"/>
      <c r="N467" s="380"/>
      <c r="O467" s="380"/>
      <c r="P467" s="380"/>
      <c r="Q467" s="380"/>
      <c r="R467" s="380"/>
      <c r="S467" s="380"/>
      <c r="T467" s="380"/>
      <c r="U467" s="380"/>
    </row>
    <row r="468" spans="1:21">
      <c r="A468" s="380"/>
      <c r="B468" s="380"/>
      <c r="C468" s="380"/>
      <c r="D468" s="380"/>
      <c r="E468" s="380"/>
      <c r="F468" s="380"/>
      <c r="G468" s="380"/>
      <c r="H468" s="380"/>
      <c r="I468" s="380"/>
      <c r="J468" s="380"/>
      <c r="K468" s="380"/>
      <c r="L468" s="380"/>
      <c r="M468" s="380"/>
      <c r="N468" s="380"/>
      <c r="O468" s="380"/>
      <c r="P468" s="380"/>
      <c r="Q468" s="380"/>
      <c r="R468" s="380"/>
      <c r="S468" s="380"/>
      <c r="T468" s="380"/>
      <c r="U468" s="380"/>
    </row>
    <row r="469" spans="1:21">
      <c r="A469" s="380"/>
      <c r="B469" s="380"/>
      <c r="C469" s="380"/>
      <c r="D469" s="380"/>
      <c r="E469" s="380"/>
      <c r="F469" s="380"/>
      <c r="G469" s="380"/>
      <c r="H469" s="380"/>
      <c r="I469" s="380"/>
      <c r="J469" s="380"/>
      <c r="K469" s="380"/>
      <c r="L469" s="380"/>
      <c r="M469" s="380"/>
      <c r="N469" s="380"/>
      <c r="O469" s="380"/>
      <c r="P469" s="380"/>
      <c r="Q469" s="380"/>
      <c r="R469" s="380"/>
      <c r="S469" s="380"/>
      <c r="T469" s="380"/>
      <c r="U469" s="380"/>
    </row>
    <row r="470" spans="1:21">
      <c r="A470" s="380"/>
      <c r="B470" s="380"/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</row>
    <row r="471" spans="1:21">
      <c r="A471" s="380"/>
      <c r="B471" s="380"/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</row>
    <row r="472" spans="1:21">
      <c r="A472" s="380"/>
      <c r="B472" s="380"/>
      <c r="C472" s="380"/>
      <c r="D472" s="380"/>
      <c r="E472" s="380"/>
      <c r="F472" s="380"/>
      <c r="G472" s="380"/>
      <c r="H472" s="380"/>
      <c r="I472" s="380"/>
      <c r="J472" s="380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  <c r="U472" s="380"/>
    </row>
    <row r="473" spans="1:21">
      <c r="A473" s="380"/>
      <c r="B473" s="380"/>
      <c r="C473" s="380"/>
      <c r="D473" s="380"/>
      <c r="E473" s="380"/>
      <c r="F473" s="380"/>
      <c r="G473" s="380"/>
      <c r="H473" s="380"/>
      <c r="I473" s="380"/>
      <c r="J473" s="380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  <c r="U473" s="380"/>
    </row>
    <row r="474" spans="1:21">
      <c r="A474" s="380"/>
      <c r="B474" s="380"/>
      <c r="C474" s="380"/>
      <c r="D474" s="380"/>
      <c r="E474" s="380"/>
      <c r="F474" s="380"/>
      <c r="G474" s="380"/>
      <c r="H474" s="380"/>
      <c r="I474" s="380"/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</row>
    <row r="475" spans="1:21">
      <c r="A475" s="380"/>
      <c r="B475" s="380"/>
      <c r="C475" s="380"/>
      <c r="D475" s="380"/>
      <c r="E475" s="380"/>
      <c r="F475" s="380"/>
      <c r="G475" s="380"/>
      <c r="H475" s="380"/>
      <c r="I475" s="380"/>
      <c r="J475" s="380"/>
      <c r="K475" s="380"/>
      <c r="L475" s="380"/>
      <c r="M475" s="380"/>
      <c r="N475" s="380"/>
      <c r="O475" s="380"/>
      <c r="P475" s="380"/>
      <c r="Q475" s="380"/>
      <c r="R475" s="380"/>
      <c r="S475" s="380"/>
      <c r="T475" s="380"/>
      <c r="U475" s="380"/>
    </row>
    <row r="476" spans="1:21">
      <c r="A476" s="380"/>
      <c r="B476" s="380"/>
      <c r="C476" s="380"/>
      <c r="D476" s="380"/>
      <c r="E476" s="380"/>
      <c r="F476" s="380"/>
      <c r="G476" s="380"/>
      <c r="H476" s="380"/>
      <c r="I476" s="380"/>
      <c r="J476" s="380"/>
      <c r="K476" s="380"/>
      <c r="L476" s="380"/>
      <c r="M476" s="380"/>
      <c r="N476" s="380"/>
      <c r="O476" s="380"/>
      <c r="P476" s="380"/>
      <c r="Q476" s="380"/>
      <c r="R476" s="380"/>
      <c r="S476" s="380"/>
      <c r="T476" s="380"/>
      <c r="U476" s="380"/>
    </row>
    <row r="477" spans="1:21">
      <c r="A477" s="380"/>
      <c r="B477" s="380"/>
      <c r="C477" s="380"/>
      <c r="D477" s="380"/>
      <c r="E477" s="380"/>
      <c r="F477" s="380"/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0"/>
      <c r="S477" s="380"/>
      <c r="T477" s="380"/>
      <c r="U477" s="380"/>
    </row>
    <row r="478" spans="1:21">
      <c r="A478" s="380"/>
      <c r="B478" s="380"/>
      <c r="C478" s="380"/>
      <c r="D478" s="380"/>
      <c r="E478" s="380"/>
      <c r="F478" s="380"/>
      <c r="G478" s="380"/>
      <c r="H478" s="380"/>
      <c r="I478" s="380"/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</row>
    <row r="479" spans="1:21">
      <c r="A479" s="380"/>
      <c r="B479" s="380"/>
      <c r="C479" s="380"/>
      <c r="D479" s="380"/>
      <c r="E479" s="380"/>
      <c r="F479" s="380"/>
      <c r="G479" s="380"/>
      <c r="H479" s="380"/>
      <c r="I479" s="380"/>
      <c r="J479" s="380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  <c r="U479" s="380"/>
    </row>
    <row r="480" spans="1:21">
      <c r="A480" s="380"/>
      <c r="B480" s="380"/>
      <c r="C480" s="380"/>
      <c r="D480" s="380"/>
      <c r="E480" s="380"/>
      <c r="F480" s="380"/>
      <c r="G480" s="380"/>
      <c r="H480" s="380"/>
      <c r="I480" s="380"/>
      <c r="J480" s="380"/>
      <c r="K480" s="380"/>
      <c r="L480" s="380"/>
      <c r="M480" s="380"/>
      <c r="N480" s="380"/>
      <c r="O480" s="380"/>
      <c r="P480" s="380"/>
      <c r="Q480" s="380"/>
      <c r="R480" s="380"/>
      <c r="S480" s="380"/>
      <c r="T480" s="380"/>
      <c r="U480" s="380"/>
    </row>
    <row r="481" spans="1:21">
      <c r="A481" s="380"/>
      <c r="B481" s="380"/>
      <c r="C481" s="380"/>
      <c r="D481" s="380"/>
      <c r="E481" s="380"/>
      <c r="F481" s="380"/>
      <c r="G481" s="380"/>
      <c r="H481" s="380"/>
      <c r="I481" s="380"/>
      <c r="J481" s="380"/>
      <c r="K481" s="380"/>
      <c r="L481" s="380"/>
      <c r="M481" s="380"/>
      <c r="N481" s="380"/>
      <c r="O481" s="380"/>
      <c r="P481" s="380"/>
      <c r="Q481" s="380"/>
      <c r="R481" s="380"/>
      <c r="S481" s="380"/>
      <c r="T481" s="380"/>
      <c r="U481" s="380"/>
    </row>
    <row r="482" spans="1:21">
      <c r="A482" s="380"/>
      <c r="B482" s="380"/>
      <c r="C482" s="380"/>
      <c r="D482" s="380"/>
      <c r="E482" s="380"/>
      <c r="F482" s="380"/>
      <c r="G482" s="380"/>
      <c r="H482" s="380"/>
      <c r="I482" s="380"/>
      <c r="J482" s="380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  <c r="U482" s="380"/>
    </row>
    <row r="483" spans="1:21">
      <c r="A483" s="380"/>
      <c r="B483" s="380"/>
      <c r="C483" s="380"/>
      <c r="D483" s="380"/>
      <c r="E483" s="380"/>
      <c r="F483" s="380"/>
      <c r="G483" s="380"/>
      <c r="H483" s="380"/>
      <c r="I483" s="380"/>
      <c r="J483" s="380"/>
      <c r="K483" s="380"/>
      <c r="L483" s="380"/>
      <c r="M483" s="380"/>
      <c r="N483" s="380"/>
      <c r="O483" s="380"/>
      <c r="P483" s="380"/>
      <c r="Q483" s="380"/>
      <c r="R483" s="380"/>
      <c r="S483" s="380"/>
      <c r="T483" s="380"/>
      <c r="U483" s="380"/>
    </row>
    <row r="484" spans="1:21">
      <c r="A484" s="380"/>
      <c r="B484" s="380"/>
      <c r="C484" s="380"/>
      <c r="D484" s="380"/>
      <c r="E484" s="380"/>
      <c r="F484" s="380"/>
      <c r="G484" s="380"/>
      <c r="H484" s="380"/>
      <c r="I484" s="380"/>
      <c r="J484" s="380"/>
      <c r="K484" s="380"/>
      <c r="L484" s="380"/>
      <c r="M484" s="380"/>
      <c r="N484" s="380"/>
      <c r="O484" s="380"/>
      <c r="P484" s="380"/>
      <c r="Q484" s="380"/>
      <c r="R484" s="380"/>
      <c r="S484" s="380"/>
      <c r="T484" s="380"/>
      <c r="U484" s="380"/>
    </row>
    <row r="485" spans="1:21">
      <c r="A485" s="380"/>
      <c r="B485" s="380"/>
      <c r="C485" s="380"/>
      <c r="D485" s="380"/>
      <c r="E485" s="380"/>
      <c r="F485" s="380"/>
      <c r="G485" s="380"/>
      <c r="H485" s="380"/>
      <c r="I485" s="380"/>
      <c r="J485" s="380"/>
      <c r="K485" s="380"/>
      <c r="L485" s="380"/>
      <c r="M485" s="380"/>
      <c r="N485" s="380"/>
      <c r="O485" s="380"/>
      <c r="P485" s="380"/>
      <c r="Q485" s="380"/>
      <c r="R485" s="380"/>
      <c r="S485" s="380"/>
      <c r="T485" s="380"/>
      <c r="U485" s="380"/>
    </row>
    <row r="486" spans="1:21">
      <c r="A486" s="380"/>
      <c r="B486" s="380"/>
      <c r="C486" s="380"/>
      <c r="D486" s="380"/>
      <c r="E486" s="380"/>
      <c r="F486" s="380"/>
      <c r="G486" s="380"/>
      <c r="H486" s="380"/>
      <c r="I486" s="380"/>
      <c r="J486" s="380"/>
      <c r="K486" s="380"/>
      <c r="L486" s="380"/>
      <c r="M486" s="380"/>
      <c r="N486" s="380"/>
      <c r="O486" s="380"/>
      <c r="P486" s="380"/>
      <c r="Q486" s="380"/>
      <c r="R486" s="380"/>
      <c r="S486" s="380"/>
      <c r="T486" s="380"/>
      <c r="U486" s="380"/>
    </row>
    <row r="487" spans="1:21">
      <c r="A487" s="380"/>
      <c r="B487" s="380"/>
      <c r="C487" s="380"/>
      <c r="D487" s="380"/>
      <c r="E487" s="380"/>
      <c r="F487" s="380"/>
      <c r="G487" s="380"/>
      <c r="H487" s="380"/>
      <c r="I487" s="380"/>
      <c r="J487" s="380"/>
      <c r="K487" s="380"/>
      <c r="L487" s="380"/>
      <c r="M487" s="380"/>
      <c r="N487" s="380"/>
      <c r="O487" s="380"/>
      <c r="P487" s="380"/>
      <c r="Q487" s="380"/>
      <c r="R487" s="380"/>
      <c r="S487" s="380"/>
      <c r="T487" s="380"/>
      <c r="U487" s="380"/>
    </row>
    <row r="488" spans="1:21">
      <c r="A488" s="380"/>
      <c r="B488" s="380"/>
      <c r="C488" s="380"/>
      <c r="D488" s="380"/>
      <c r="E488" s="380"/>
      <c r="F488" s="380"/>
      <c r="G488" s="380"/>
      <c r="H488" s="380"/>
      <c r="I488" s="380"/>
      <c r="J488" s="380"/>
      <c r="K488" s="380"/>
      <c r="L488" s="380"/>
      <c r="M488" s="380"/>
      <c r="N488" s="380"/>
      <c r="O488" s="380"/>
      <c r="P488" s="380"/>
      <c r="Q488" s="380"/>
      <c r="R488" s="380"/>
      <c r="S488" s="380"/>
      <c r="T488" s="380"/>
      <c r="U488" s="380"/>
    </row>
    <row r="489" spans="1:21">
      <c r="A489" s="380"/>
      <c r="B489" s="380"/>
      <c r="C489" s="380"/>
      <c r="D489" s="380"/>
      <c r="E489" s="380"/>
      <c r="F489" s="380"/>
      <c r="G489" s="380"/>
      <c r="H489" s="380"/>
      <c r="I489" s="380"/>
      <c r="J489" s="380"/>
      <c r="K489" s="380"/>
      <c r="L489" s="380"/>
      <c r="M489" s="380"/>
      <c r="N489" s="380"/>
      <c r="O489" s="380"/>
      <c r="P489" s="380"/>
      <c r="Q489" s="380"/>
      <c r="R489" s="380"/>
      <c r="S489" s="380"/>
      <c r="T489" s="380"/>
      <c r="U489" s="380"/>
    </row>
    <row r="490" spans="1:21">
      <c r="A490" s="380"/>
      <c r="B490" s="380"/>
      <c r="C490" s="380"/>
      <c r="D490" s="380"/>
      <c r="E490" s="380"/>
      <c r="F490" s="380"/>
      <c r="G490" s="380"/>
      <c r="H490" s="380"/>
      <c r="I490" s="380"/>
      <c r="J490" s="380"/>
      <c r="K490" s="380"/>
      <c r="L490" s="380"/>
      <c r="M490" s="380"/>
      <c r="N490" s="380"/>
      <c r="O490" s="380"/>
      <c r="P490" s="380"/>
      <c r="Q490" s="380"/>
      <c r="R490" s="380"/>
      <c r="S490" s="380"/>
      <c r="T490" s="380"/>
      <c r="U490" s="380"/>
    </row>
    <row r="491" spans="1:21">
      <c r="A491" s="380"/>
      <c r="B491" s="380"/>
      <c r="C491" s="380"/>
      <c r="D491" s="380"/>
      <c r="E491" s="380"/>
      <c r="F491" s="380"/>
      <c r="G491" s="380"/>
      <c r="H491" s="380"/>
      <c r="I491" s="380"/>
      <c r="J491" s="380"/>
      <c r="K491" s="380"/>
      <c r="L491" s="380"/>
      <c r="M491" s="380"/>
      <c r="N491" s="380"/>
      <c r="O491" s="380"/>
      <c r="P491" s="380"/>
      <c r="Q491" s="380"/>
      <c r="R491" s="380"/>
      <c r="S491" s="380"/>
      <c r="T491" s="380"/>
      <c r="U491" s="380"/>
    </row>
    <row r="492" spans="1:21">
      <c r="A492" s="380"/>
      <c r="B492" s="380"/>
      <c r="C492" s="380"/>
      <c r="D492" s="380"/>
      <c r="E492" s="380"/>
      <c r="F492" s="380"/>
      <c r="G492" s="380"/>
      <c r="H492" s="380"/>
      <c r="I492" s="380"/>
      <c r="J492" s="380"/>
      <c r="K492" s="380"/>
      <c r="L492" s="380"/>
      <c r="M492" s="380"/>
      <c r="N492" s="380"/>
      <c r="O492" s="380"/>
      <c r="P492" s="380"/>
      <c r="Q492" s="380"/>
      <c r="R492" s="380"/>
      <c r="S492" s="380"/>
      <c r="T492" s="380"/>
      <c r="U492" s="380"/>
    </row>
    <row r="493" spans="1:21">
      <c r="A493" s="380"/>
      <c r="B493" s="380"/>
      <c r="C493" s="380"/>
      <c r="D493" s="380"/>
      <c r="E493" s="380"/>
      <c r="F493" s="380"/>
      <c r="G493" s="380"/>
      <c r="H493" s="380"/>
      <c r="I493" s="380"/>
      <c r="J493" s="380"/>
      <c r="K493" s="380"/>
      <c r="L493" s="380"/>
      <c r="M493" s="380"/>
      <c r="N493" s="380"/>
      <c r="O493" s="380"/>
      <c r="P493" s="380"/>
      <c r="Q493" s="380"/>
      <c r="R493" s="380"/>
      <c r="S493" s="380"/>
      <c r="T493" s="380"/>
      <c r="U493" s="380"/>
    </row>
    <row r="494" spans="1:21">
      <c r="A494" s="380"/>
      <c r="B494" s="380"/>
      <c r="C494" s="380"/>
      <c r="D494" s="380"/>
      <c r="E494" s="380"/>
      <c r="F494" s="380"/>
      <c r="G494" s="380"/>
      <c r="H494" s="380"/>
      <c r="I494" s="380"/>
      <c r="J494" s="380"/>
      <c r="K494" s="380"/>
      <c r="L494" s="380"/>
      <c r="M494" s="380"/>
      <c r="N494" s="380"/>
      <c r="O494" s="380"/>
      <c r="P494" s="380"/>
      <c r="Q494" s="380"/>
      <c r="R494" s="380"/>
      <c r="S494" s="380"/>
      <c r="T494" s="380"/>
      <c r="U494" s="380"/>
    </row>
    <row r="495" spans="1:21">
      <c r="A495" s="380"/>
      <c r="B495" s="380"/>
      <c r="C495" s="380"/>
      <c r="D495" s="380"/>
      <c r="E495" s="380"/>
      <c r="F495" s="380"/>
      <c r="G495" s="380"/>
      <c r="H495" s="380"/>
      <c r="I495" s="380"/>
      <c r="J495" s="380"/>
      <c r="K495" s="380"/>
      <c r="L495" s="380"/>
      <c r="M495" s="380"/>
      <c r="N495" s="380"/>
      <c r="O495" s="380"/>
      <c r="P495" s="380"/>
      <c r="Q495" s="380"/>
      <c r="R495" s="380"/>
      <c r="S495" s="380"/>
      <c r="T495" s="380"/>
      <c r="U495" s="380"/>
    </row>
    <row r="496" spans="1:21">
      <c r="A496" s="380"/>
      <c r="B496" s="380"/>
      <c r="C496" s="380"/>
      <c r="D496" s="380"/>
      <c r="E496" s="380"/>
      <c r="F496" s="380"/>
      <c r="G496" s="380"/>
      <c r="H496" s="380"/>
      <c r="I496" s="380"/>
      <c r="J496" s="380"/>
      <c r="K496" s="380"/>
      <c r="L496" s="380"/>
      <c r="M496" s="380"/>
      <c r="N496" s="380"/>
      <c r="O496" s="380"/>
      <c r="P496" s="380"/>
      <c r="Q496" s="380"/>
      <c r="R496" s="380"/>
      <c r="S496" s="380"/>
      <c r="T496" s="380"/>
      <c r="U496" s="380"/>
    </row>
    <row r="497" spans="1:21">
      <c r="A497" s="380"/>
      <c r="B497" s="380"/>
      <c r="C497" s="380"/>
      <c r="D497" s="380"/>
      <c r="E497" s="380"/>
      <c r="F497" s="380"/>
      <c r="G497" s="380"/>
      <c r="H497" s="380"/>
      <c r="I497" s="380"/>
      <c r="J497" s="380"/>
      <c r="K497" s="380"/>
      <c r="L497" s="380"/>
      <c r="M497" s="380"/>
      <c r="N497" s="380"/>
      <c r="O497" s="380"/>
      <c r="P497" s="380"/>
      <c r="Q497" s="380"/>
      <c r="R497" s="380"/>
      <c r="S497" s="380"/>
      <c r="T497" s="380"/>
      <c r="U497" s="380"/>
    </row>
    <row r="498" spans="1:21">
      <c r="A498" s="380"/>
      <c r="B498" s="380"/>
      <c r="C498" s="380"/>
      <c r="D498" s="380"/>
      <c r="E498" s="380"/>
      <c r="F498" s="380"/>
      <c r="G498" s="380"/>
      <c r="H498" s="380"/>
      <c r="I498" s="380"/>
      <c r="J498" s="380"/>
      <c r="K498" s="380"/>
      <c r="L498" s="380"/>
      <c r="M498" s="380"/>
      <c r="N498" s="380"/>
      <c r="O498" s="380"/>
      <c r="P498" s="380"/>
      <c r="Q498" s="380"/>
      <c r="R498" s="380"/>
      <c r="S498" s="380"/>
      <c r="T498" s="380"/>
      <c r="U498" s="380"/>
    </row>
    <row r="499" spans="1:21">
      <c r="A499" s="380"/>
      <c r="B499" s="380"/>
      <c r="C499" s="380"/>
      <c r="D499" s="380"/>
      <c r="E499" s="380"/>
      <c r="F499" s="380"/>
      <c r="G499" s="380"/>
      <c r="H499" s="380"/>
      <c r="I499" s="380"/>
      <c r="J499" s="380"/>
      <c r="K499" s="380"/>
      <c r="L499" s="380"/>
      <c r="M499" s="380"/>
      <c r="N499" s="380"/>
      <c r="O499" s="380"/>
      <c r="P499" s="380"/>
      <c r="Q499" s="380"/>
      <c r="R499" s="380"/>
      <c r="S499" s="380"/>
      <c r="T499" s="380"/>
      <c r="U499" s="380"/>
    </row>
    <row r="500" spans="1:21">
      <c r="A500" s="380"/>
      <c r="B500" s="380"/>
      <c r="C500" s="380"/>
      <c r="D500" s="380"/>
      <c r="E500" s="380"/>
      <c r="F500" s="380"/>
      <c r="G500" s="380"/>
      <c r="H500" s="380"/>
      <c r="I500" s="380"/>
      <c r="J500" s="380"/>
      <c r="K500" s="380"/>
      <c r="L500" s="380"/>
      <c r="M500" s="380"/>
      <c r="N500" s="380"/>
      <c r="O500" s="380"/>
      <c r="P500" s="380"/>
      <c r="Q500" s="380"/>
      <c r="R500" s="380"/>
      <c r="S500" s="380"/>
      <c r="T500" s="380"/>
      <c r="U500" s="380"/>
    </row>
    <row r="501" spans="1:21">
      <c r="A501" s="380"/>
      <c r="B501" s="380"/>
      <c r="C501" s="380"/>
      <c r="D501" s="380"/>
      <c r="E501" s="380"/>
      <c r="F501" s="380"/>
      <c r="G501" s="380"/>
      <c r="H501" s="380"/>
      <c r="I501" s="380"/>
      <c r="J501" s="380"/>
      <c r="K501" s="380"/>
      <c r="L501" s="380"/>
      <c r="M501" s="380"/>
      <c r="N501" s="380"/>
      <c r="O501" s="380"/>
      <c r="P501" s="380"/>
      <c r="Q501" s="380"/>
      <c r="R501" s="380"/>
      <c r="S501" s="380"/>
      <c r="T501" s="380"/>
      <c r="U501" s="380"/>
    </row>
    <row r="502" spans="1:21">
      <c r="A502" s="380"/>
      <c r="B502" s="380"/>
      <c r="C502" s="380"/>
      <c r="D502" s="380"/>
      <c r="E502" s="380"/>
      <c r="F502" s="380"/>
      <c r="G502" s="380"/>
      <c r="H502" s="380"/>
      <c r="I502" s="380"/>
      <c r="J502" s="380"/>
      <c r="K502" s="380"/>
      <c r="L502" s="380"/>
      <c r="M502" s="380"/>
      <c r="N502" s="380"/>
      <c r="O502" s="380"/>
      <c r="P502" s="380"/>
      <c r="Q502" s="380"/>
      <c r="R502" s="380"/>
      <c r="S502" s="380"/>
      <c r="T502" s="380"/>
      <c r="U502" s="380"/>
    </row>
    <row r="503" spans="1:21">
      <c r="A503" s="380"/>
      <c r="B503" s="380"/>
      <c r="C503" s="380"/>
      <c r="D503" s="380"/>
      <c r="E503" s="380"/>
      <c r="F503" s="380"/>
      <c r="G503" s="380"/>
      <c r="H503" s="380"/>
      <c r="I503" s="380"/>
      <c r="J503" s="380"/>
      <c r="K503" s="380"/>
      <c r="L503" s="380"/>
      <c r="M503" s="380"/>
      <c r="N503" s="380"/>
      <c r="O503" s="380"/>
      <c r="P503" s="380"/>
      <c r="Q503" s="380"/>
      <c r="R503" s="380"/>
      <c r="S503" s="380"/>
      <c r="T503" s="380"/>
      <c r="U503" s="380"/>
    </row>
    <row r="504" spans="1:21">
      <c r="A504" s="380"/>
      <c r="B504" s="380"/>
      <c r="C504" s="380"/>
      <c r="D504" s="380"/>
      <c r="E504" s="380"/>
      <c r="F504" s="380"/>
      <c r="G504" s="380"/>
      <c r="H504" s="380"/>
      <c r="I504" s="380"/>
      <c r="J504" s="380"/>
      <c r="K504" s="380"/>
      <c r="L504" s="380"/>
      <c r="M504" s="380"/>
      <c r="N504" s="380"/>
      <c r="O504" s="380"/>
      <c r="P504" s="380"/>
      <c r="Q504" s="380"/>
      <c r="R504" s="380"/>
      <c r="S504" s="380"/>
      <c r="T504" s="380"/>
      <c r="U504" s="380"/>
    </row>
    <row r="505" spans="1:21">
      <c r="A505" s="380"/>
      <c r="B505" s="380"/>
      <c r="C505" s="380"/>
      <c r="D505" s="380"/>
      <c r="E505" s="380"/>
      <c r="F505" s="380"/>
      <c r="G505" s="380"/>
      <c r="H505" s="380"/>
      <c r="I505" s="380"/>
      <c r="J505" s="380"/>
      <c r="K505" s="380"/>
      <c r="L505" s="380"/>
      <c r="M505" s="380"/>
      <c r="N505" s="380"/>
      <c r="O505" s="380"/>
      <c r="P505" s="380"/>
      <c r="Q505" s="380"/>
      <c r="R505" s="380"/>
      <c r="S505" s="380"/>
      <c r="T505" s="380"/>
      <c r="U505" s="380"/>
    </row>
    <row r="506" spans="1:21">
      <c r="A506" s="380"/>
      <c r="B506" s="380"/>
      <c r="C506" s="380"/>
      <c r="D506" s="380"/>
      <c r="E506" s="380"/>
      <c r="F506" s="380"/>
      <c r="G506" s="380"/>
      <c r="H506" s="380"/>
      <c r="I506" s="380"/>
      <c r="J506" s="380"/>
      <c r="K506" s="380"/>
      <c r="L506" s="380"/>
      <c r="M506" s="380"/>
      <c r="N506" s="380"/>
      <c r="O506" s="380"/>
      <c r="P506" s="380"/>
      <c r="Q506" s="380"/>
      <c r="R506" s="380"/>
      <c r="S506" s="380"/>
      <c r="T506" s="380"/>
      <c r="U506" s="380"/>
    </row>
    <row r="507" spans="1:21">
      <c r="A507" s="380"/>
      <c r="B507" s="380"/>
      <c r="C507" s="380"/>
      <c r="D507" s="380"/>
      <c r="E507" s="380"/>
      <c r="F507" s="380"/>
      <c r="G507" s="380"/>
      <c r="H507" s="380"/>
      <c r="I507" s="380"/>
      <c r="J507" s="380"/>
      <c r="K507" s="380"/>
      <c r="L507" s="380"/>
      <c r="M507" s="380"/>
      <c r="N507" s="380"/>
      <c r="O507" s="380"/>
      <c r="P507" s="380"/>
      <c r="Q507" s="380"/>
      <c r="R507" s="380"/>
      <c r="S507" s="380"/>
      <c r="T507" s="380"/>
      <c r="U507" s="380"/>
    </row>
    <row r="508" spans="1:21">
      <c r="A508" s="380"/>
      <c r="B508" s="380"/>
      <c r="C508" s="380"/>
      <c r="D508" s="380"/>
      <c r="E508" s="380"/>
      <c r="F508" s="380"/>
      <c r="G508" s="380"/>
      <c r="H508" s="380"/>
      <c r="I508" s="380"/>
      <c r="J508" s="380"/>
      <c r="K508" s="380"/>
      <c r="L508" s="380"/>
      <c r="M508" s="380"/>
      <c r="N508" s="380"/>
      <c r="O508" s="380"/>
      <c r="P508" s="380"/>
      <c r="Q508" s="380"/>
      <c r="R508" s="380"/>
      <c r="S508" s="380"/>
      <c r="T508" s="380"/>
      <c r="U508" s="380"/>
    </row>
    <row r="509" spans="1:21">
      <c r="A509" s="380"/>
      <c r="B509" s="380"/>
      <c r="C509" s="380"/>
      <c r="D509" s="380"/>
      <c r="E509" s="380"/>
      <c r="F509" s="380"/>
      <c r="G509" s="380"/>
      <c r="H509" s="380"/>
      <c r="I509" s="380"/>
      <c r="J509" s="380"/>
      <c r="K509" s="380"/>
      <c r="L509" s="380"/>
      <c r="M509" s="380"/>
      <c r="N509" s="380"/>
      <c r="O509" s="380"/>
      <c r="P509" s="380"/>
      <c r="Q509" s="380"/>
      <c r="R509" s="380"/>
      <c r="S509" s="380"/>
      <c r="T509" s="380"/>
      <c r="U509" s="380"/>
    </row>
    <row r="510" spans="1:21">
      <c r="A510" s="380"/>
      <c r="B510" s="380"/>
      <c r="C510" s="380"/>
      <c r="D510" s="380"/>
      <c r="E510" s="380"/>
      <c r="F510" s="380"/>
      <c r="G510" s="380"/>
      <c r="H510" s="380"/>
      <c r="I510" s="380"/>
      <c r="J510" s="380"/>
      <c r="K510" s="380"/>
      <c r="L510" s="380"/>
      <c r="M510" s="380"/>
      <c r="N510" s="380"/>
      <c r="O510" s="380"/>
      <c r="P510" s="380"/>
      <c r="Q510" s="380"/>
      <c r="R510" s="380"/>
      <c r="S510" s="380"/>
      <c r="T510" s="380"/>
      <c r="U510" s="380"/>
    </row>
    <row r="511" spans="1:21">
      <c r="A511" s="380"/>
      <c r="B511" s="380"/>
      <c r="C511" s="380"/>
      <c r="D511" s="380"/>
      <c r="E511" s="380"/>
      <c r="F511" s="380"/>
      <c r="G511" s="380"/>
      <c r="H511" s="380"/>
      <c r="I511" s="380"/>
      <c r="J511" s="380"/>
      <c r="K511" s="380"/>
      <c r="L511" s="380"/>
      <c r="M511" s="380"/>
      <c r="N511" s="380"/>
      <c r="O511" s="380"/>
      <c r="P511" s="380"/>
      <c r="Q511" s="380"/>
      <c r="R511" s="380"/>
      <c r="S511" s="380"/>
      <c r="T511" s="380"/>
      <c r="U511" s="380"/>
    </row>
    <row r="512" spans="1:21">
      <c r="A512" s="380"/>
      <c r="B512" s="380"/>
      <c r="C512" s="380"/>
      <c r="D512" s="380"/>
      <c r="E512" s="380"/>
      <c r="F512" s="380"/>
      <c r="G512" s="380"/>
      <c r="H512" s="380"/>
      <c r="I512" s="380"/>
      <c r="J512" s="380"/>
      <c r="K512" s="380"/>
      <c r="L512" s="380"/>
      <c r="M512" s="380"/>
      <c r="N512" s="380"/>
      <c r="O512" s="380"/>
      <c r="P512" s="380"/>
      <c r="Q512" s="380"/>
      <c r="R512" s="380"/>
      <c r="S512" s="380"/>
      <c r="T512" s="380"/>
      <c r="U512" s="380"/>
    </row>
    <row r="513" spans="1:21">
      <c r="A513" s="380"/>
      <c r="B513" s="380"/>
      <c r="C513" s="380"/>
      <c r="D513" s="380"/>
      <c r="E513" s="380"/>
      <c r="F513" s="380"/>
      <c r="G513" s="380"/>
      <c r="H513" s="380"/>
      <c r="I513" s="380"/>
      <c r="J513" s="380"/>
      <c r="K513" s="380"/>
      <c r="L513" s="380"/>
      <c r="M513" s="380"/>
      <c r="N513" s="380"/>
      <c r="O513" s="380"/>
      <c r="P513" s="380"/>
      <c r="Q513" s="380"/>
      <c r="R513" s="380"/>
      <c r="S513" s="380"/>
      <c r="T513" s="380"/>
      <c r="U513" s="380"/>
    </row>
    <row r="514" spans="1:21">
      <c r="A514" s="380"/>
      <c r="B514" s="380"/>
      <c r="C514" s="380"/>
      <c r="D514" s="380"/>
      <c r="E514" s="380"/>
      <c r="F514" s="380"/>
      <c r="G514" s="380"/>
      <c r="H514" s="380"/>
      <c r="I514" s="380"/>
      <c r="J514" s="380"/>
      <c r="K514" s="380"/>
      <c r="L514" s="380"/>
      <c r="M514" s="380"/>
      <c r="N514" s="380"/>
      <c r="O514" s="380"/>
      <c r="P514" s="380"/>
      <c r="Q514" s="380"/>
      <c r="R514" s="380"/>
      <c r="S514" s="380"/>
      <c r="T514" s="380"/>
      <c r="U514" s="380"/>
    </row>
    <row r="515" spans="1:21">
      <c r="A515" s="380"/>
      <c r="B515" s="380"/>
      <c r="C515" s="380"/>
      <c r="D515" s="380"/>
      <c r="E515" s="380"/>
      <c r="F515" s="380"/>
      <c r="G515" s="380"/>
      <c r="H515" s="380"/>
      <c r="I515" s="380"/>
      <c r="J515" s="380"/>
      <c r="K515" s="380"/>
      <c r="L515" s="380"/>
      <c r="M515" s="380"/>
      <c r="N515" s="380"/>
      <c r="O515" s="380"/>
      <c r="P515" s="380"/>
      <c r="Q515" s="380"/>
      <c r="R515" s="380"/>
      <c r="S515" s="380"/>
      <c r="T515" s="380"/>
      <c r="U515" s="380"/>
    </row>
    <row r="516" spans="1:21">
      <c r="A516" s="380"/>
      <c r="B516" s="380"/>
      <c r="C516" s="380"/>
      <c r="D516" s="380"/>
      <c r="E516" s="380"/>
      <c r="F516" s="380"/>
      <c r="G516" s="380"/>
      <c r="H516" s="380"/>
      <c r="I516" s="380"/>
      <c r="J516" s="380"/>
      <c r="K516" s="380"/>
      <c r="L516" s="380"/>
      <c r="M516" s="380"/>
      <c r="N516" s="380"/>
      <c r="O516" s="380"/>
      <c r="P516" s="380"/>
      <c r="Q516" s="380"/>
      <c r="R516" s="380"/>
      <c r="S516" s="380"/>
      <c r="T516" s="380"/>
      <c r="U516" s="380"/>
    </row>
    <row r="517" spans="1:21">
      <c r="A517" s="380"/>
      <c r="B517" s="380"/>
      <c r="C517" s="380"/>
      <c r="D517" s="380"/>
      <c r="E517" s="380"/>
      <c r="F517" s="380"/>
      <c r="G517" s="380"/>
      <c r="H517" s="380"/>
      <c r="I517" s="380"/>
      <c r="J517" s="380"/>
      <c r="K517" s="380"/>
      <c r="L517" s="380"/>
      <c r="M517" s="380"/>
      <c r="N517" s="380"/>
      <c r="O517" s="380"/>
      <c r="P517" s="380"/>
      <c r="Q517" s="380"/>
      <c r="R517" s="380"/>
      <c r="S517" s="380"/>
      <c r="T517" s="380"/>
      <c r="U517" s="380"/>
    </row>
    <row r="518" spans="1:21">
      <c r="A518" s="380"/>
      <c r="B518" s="380"/>
      <c r="C518" s="380"/>
      <c r="D518" s="380"/>
      <c r="E518" s="380"/>
      <c r="F518" s="380"/>
      <c r="G518" s="380"/>
      <c r="H518" s="380"/>
      <c r="I518" s="380"/>
      <c r="J518" s="380"/>
      <c r="K518" s="380"/>
      <c r="L518" s="380"/>
      <c r="M518" s="380"/>
      <c r="N518" s="380"/>
      <c r="O518" s="380"/>
      <c r="P518" s="380"/>
      <c r="Q518" s="380"/>
      <c r="R518" s="380"/>
      <c r="S518" s="380"/>
      <c r="T518" s="380"/>
      <c r="U518" s="380"/>
    </row>
    <row r="519" spans="1:21">
      <c r="A519" s="380"/>
      <c r="B519" s="380"/>
      <c r="C519" s="380"/>
      <c r="D519" s="380"/>
      <c r="E519" s="380"/>
      <c r="F519" s="380"/>
      <c r="G519" s="380"/>
      <c r="H519" s="380"/>
      <c r="I519" s="380"/>
      <c r="J519" s="380"/>
      <c r="K519" s="380"/>
      <c r="L519" s="380"/>
      <c r="M519" s="380"/>
      <c r="N519" s="380"/>
      <c r="O519" s="380"/>
      <c r="P519" s="380"/>
      <c r="Q519" s="380"/>
      <c r="R519" s="380"/>
      <c r="S519" s="380"/>
      <c r="T519" s="380"/>
      <c r="U519" s="380"/>
    </row>
    <row r="520" spans="1:21">
      <c r="A520" s="380"/>
      <c r="B520" s="380"/>
      <c r="C520" s="380"/>
      <c r="D520" s="380"/>
      <c r="E520" s="380"/>
      <c r="F520" s="380"/>
      <c r="G520" s="380"/>
      <c r="H520" s="380"/>
      <c r="I520" s="380"/>
      <c r="J520" s="380"/>
      <c r="K520" s="380"/>
      <c r="L520" s="380"/>
      <c r="M520" s="380"/>
      <c r="N520" s="380"/>
      <c r="O520" s="380"/>
      <c r="P520" s="380"/>
      <c r="Q520" s="380"/>
      <c r="R520" s="380"/>
      <c r="S520" s="380"/>
      <c r="T520" s="380"/>
      <c r="U520" s="380"/>
    </row>
    <row r="521" spans="1:21">
      <c r="A521" s="380"/>
      <c r="B521" s="380"/>
      <c r="C521" s="380"/>
      <c r="D521" s="380"/>
      <c r="E521" s="380"/>
      <c r="F521" s="380"/>
      <c r="G521" s="380"/>
      <c r="H521" s="380"/>
      <c r="I521" s="380"/>
      <c r="J521" s="380"/>
      <c r="K521" s="380"/>
      <c r="L521" s="380"/>
      <c r="M521" s="380"/>
      <c r="N521" s="380"/>
      <c r="O521" s="380"/>
      <c r="P521" s="380"/>
      <c r="Q521" s="380"/>
      <c r="R521" s="380"/>
      <c r="S521" s="380"/>
      <c r="T521" s="380"/>
      <c r="U521" s="380"/>
    </row>
    <row r="522" spans="1:21">
      <c r="A522" s="380"/>
      <c r="B522" s="380"/>
      <c r="C522" s="380"/>
      <c r="D522" s="380"/>
      <c r="E522" s="380"/>
      <c r="F522" s="380"/>
      <c r="G522" s="380"/>
      <c r="H522" s="380"/>
      <c r="I522" s="380"/>
      <c r="J522" s="380"/>
      <c r="K522" s="380"/>
      <c r="L522" s="380"/>
      <c r="M522" s="380"/>
      <c r="N522" s="380"/>
      <c r="O522" s="380"/>
      <c r="P522" s="380"/>
      <c r="Q522" s="380"/>
      <c r="R522" s="380"/>
      <c r="S522" s="380"/>
      <c r="T522" s="380"/>
      <c r="U522" s="380"/>
    </row>
    <row r="523" spans="1:21">
      <c r="A523" s="380"/>
      <c r="B523" s="380"/>
      <c r="C523" s="380"/>
      <c r="D523" s="380"/>
      <c r="E523" s="380"/>
      <c r="F523" s="380"/>
      <c r="G523" s="380"/>
      <c r="H523" s="380"/>
      <c r="I523" s="380"/>
      <c r="J523" s="380"/>
      <c r="K523" s="380"/>
      <c r="L523" s="380"/>
      <c r="M523" s="380"/>
      <c r="N523" s="380"/>
      <c r="O523" s="380"/>
      <c r="P523" s="380"/>
      <c r="Q523" s="380"/>
      <c r="R523" s="380"/>
      <c r="S523" s="380"/>
      <c r="T523" s="380"/>
      <c r="U523" s="380"/>
    </row>
    <row r="524" spans="1:21">
      <c r="A524" s="380"/>
      <c r="B524" s="380"/>
      <c r="C524" s="380"/>
      <c r="D524" s="380"/>
      <c r="E524" s="380"/>
      <c r="F524" s="380"/>
      <c r="G524" s="380"/>
      <c r="H524" s="380"/>
      <c r="I524" s="380"/>
      <c r="J524" s="380"/>
      <c r="K524" s="380"/>
      <c r="L524" s="380"/>
      <c r="M524" s="380"/>
      <c r="N524" s="380"/>
      <c r="O524" s="380"/>
      <c r="P524" s="380"/>
      <c r="Q524" s="380"/>
      <c r="R524" s="380"/>
      <c r="S524" s="380"/>
      <c r="T524" s="380"/>
      <c r="U524" s="380"/>
    </row>
    <row r="525" spans="1:21">
      <c r="A525" s="380"/>
      <c r="B525" s="380"/>
      <c r="C525" s="380"/>
      <c r="D525" s="380"/>
      <c r="E525" s="380"/>
      <c r="F525" s="380"/>
      <c r="G525" s="380"/>
      <c r="H525" s="380"/>
      <c r="I525" s="380"/>
      <c r="J525" s="380"/>
      <c r="K525" s="380"/>
      <c r="L525" s="380"/>
      <c r="M525" s="380"/>
      <c r="N525" s="380"/>
      <c r="O525" s="380"/>
      <c r="P525" s="380"/>
      <c r="Q525" s="380"/>
      <c r="R525" s="380"/>
      <c r="S525" s="380"/>
      <c r="T525" s="380"/>
      <c r="U525" s="380"/>
    </row>
    <row r="526" spans="1:21">
      <c r="A526" s="380"/>
      <c r="B526" s="380"/>
      <c r="C526" s="380"/>
      <c r="D526" s="380"/>
      <c r="E526" s="380"/>
      <c r="F526" s="380"/>
      <c r="G526" s="380"/>
      <c r="H526" s="380"/>
      <c r="I526" s="380"/>
      <c r="J526" s="380"/>
      <c r="K526" s="380"/>
      <c r="L526" s="380"/>
      <c r="M526" s="380"/>
      <c r="N526" s="380"/>
      <c r="O526" s="380"/>
      <c r="P526" s="380"/>
      <c r="Q526" s="380"/>
      <c r="R526" s="380"/>
      <c r="S526" s="380"/>
      <c r="T526" s="380"/>
      <c r="U526" s="380"/>
    </row>
    <row r="527" spans="1:21">
      <c r="A527" s="380"/>
      <c r="B527" s="380"/>
      <c r="C527" s="380"/>
      <c r="D527" s="380"/>
      <c r="E527" s="380"/>
      <c r="F527" s="380"/>
      <c r="G527" s="380"/>
      <c r="H527" s="380"/>
      <c r="I527" s="380"/>
      <c r="J527" s="380"/>
      <c r="K527" s="380"/>
      <c r="L527" s="380"/>
      <c r="M527" s="380"/>
      <c r="N527" s="380"/>
      <c r="O527" s="380"/>
      <c r="P527" s="380"/>
      <c r="Q527" s="380"/>
      <c r="R527" s="380"/>
      <c r="S527" s="380"/>
      <c r="T527" s="380"/>
      <c r="U527" s="380"/>
    </row>
    <row r="528" spans="1:21">
      <c r="A528" s="380"/>
      <c r="B528" s="380"/>
      <c r="C528" s="380"/>
      <c r="D528" s="380"/>
      <c r="E528" s="380"/>
      <c r="F528" s="380"/>
      <c r="G528" s="380"/>
      <c r="H528" s="380"/>
      <c r="I528" s="380"/>
      <c r="J528" s="380"/>
      <c r="K528" s="380"/>
      <c r="L528" s="380"/>
      <c r="M528" s="380"/>
      <c r="N528" s="380"/>
      <c r="O528" s="380"/>
      <c r="P528" s="380"/>
      <c r="Q528" s="380"/>
      <c r="R528" s="380"/>
      <c r="S528" s="380"/>
      <c r="T528" s="380"/>
      <c r="U528" s="380"/>
    </row>
    <row r="529" spans="1:21">
      <c r="A529" s="380"/>
      <c r="B529" s="380"/>
      <c r="C529" s="380"/>
      <c r="D529" s="380"/>
      <c r="E529" s="380"/>
      <c r="F529" s="380"/>
      <c r="G529" s="380"/>
      <c r="H529" s="380"/>
      <c r="I529" s="380"/>
      <c r="J529" s="380"/>
      <c r="K529" s="380"/>
      <c r="L529" s="380"/>
      <c r="M529" s="380"/>
      <c r="N529" s="380"/>
      <c r="O529" s="380"/>
      <c r="P529" s="380"/>
      <c r="Q529" s="380"/>
      <c r="R529" s="380"/>
      <c r="S529" s="380"/>
      <c r="T529" s="380"/>
      <c r="U529" s="380"/>
    </row>
    <row r="530" spans="1:21">
      <c r="A530" s="380"/>
      <c r="B530" s="380"/>
      <c r="C530" s="380"/>
      <c r="D530" s="380"/>
      <c r="E530" s="380"/>
      <c r="F530" s="380"/>
      <c r="G530" s="380"/>
      <c r="H530" s="380"/>
      <c r="I530" s="380"/>
      <c r="J530" s="380"/>
      <c r="K530" s="380"/>
      <c r="L530" s="380"/>
      <c r="M530" s="380"/>
      <c r="N530" s="380"/>
      <c r="O530" s="380"/>
      <c r="P530" s="380"/>
      <c r="Q530" s="380"/>
      <c r="R530" s="380"/>
      <c r="S530" s="380"/>
      <c r="T530" s="380"/>
      <c r="U530" s="380"/>
    </row>
    <row r="531" spans="1:21">
      <c r="A531" s="380"/>
      <c r="B531" s="380"/>
      <c r="C531" s="380"/>
      <c r="D531" s="380"/>
      <c r="E531" s="380"/>
      <c r="F531" s="380"/>
      <c r="G531" s="380"/>
      <c r="H531" s="380"/>
      <c r="I531" s="380"/>
      <c r="J531" s="380"/>
      <c r="K531" s="380"/>
      <c r="L531" s="380"/>
      <c r="M531" s="380"/>
      <c r="N531" s="380"/>
      <c r="O531" s="380"/>
      <c r="P531" s="380"/>
      <c r="Q531" s="380"/>
      <c r="R531" s="380"/>
      <c r="S531" s="380"/>
      <c r="T531" s="380"/>
      <c r="U531" s="380"/>
    </row>
    <row r="532" spans="1:21">
      <c r="A532" s="380"/>
      <c r="B532" s="380"/>
      <c r="C532" s="380"/>
      <c r="D532" s="380"/>
      <c r="E532" s="380"/>
      <c r="F532" s="380"/>
      <c r="G532" s="380"/>
      <c r="H532" s="380"/>
      <c r="I532" s="380"/>
      <c r="J532" s="380"/>
      <c r="K532" s="380"/>
      <c r="L532" s="380"/>
      <c r="M532" s="380"/>
      <c r="N532" s="380"/>
      <c r="O532" s="380"/>
      <c r="P532" s="380"/>
      <c r="Q532" s="380"/>
      <c r="R532" s="380"/>
      <c r="S532" s="380"/>
      <c r="T532" s="380"/>
      <c r="U532" s="380"/>
    </row>
    <row r="533" spans="1:21">
      <c r="A533" s="380"/>
      <c r="B533" s="380"/>
      <c r="C533" s="380"/>
      <c r="D533" s="380"/>
      <c r="E533" s="380"/>
      <c r="F533" s="380"/>
      <c r="G533" s="380"/>
      <c r="H533" s="380"/>
      <c r="I533" s="380"/>
      <c r="J533" s="380"/>
      <c r="K533" s="380"/>
      <c r="L533" s="380"/>
      <c r="M533" s="380"/>
      <c r="N533" s="380"/>
      <c r="O533" s="380"/>
      <c r="P533" s="380"/>
      <c r="Q533" s="380"/>
      <c r="R533" s="380"/>
      <c r="S533" s="380"/>
      <c r="T533" s="380"/>
      <c r="U533" s="380"/>
    </row>
    <row r="534" spans="1:21">
      <c r="A534" s="380"/>
      <c r="B534" s="380"/>
      <c r="C534" s="380"/>
      <c r="D534" s="380"/>
      <c r="E534" s="380"/>
      <c r="F534" s="380"/>
      <c r="G534" s="380"/>
      <c r="H534" s="380"/>
      <c r="I534" s="380"/>
      <c r="J534" s="380"/>
      <c r="K534" s="380"/>
      <c r="L534" s="380"/>
      <c r="M534" s="380"/>
      <c r="N534" s="380"/>
      <c r="O534" s="380"/>
      <c r="P534" s="380"/>
      <c r="Q534" s="380"/>
      <c r="R534" s="380"/>
      <c r="S534" s="380"/>
      <c r="T534" s="380"/>
      <c r="U534" s="380"/>
    </row>
    <row r="535" spans="1:21">
      <c r="A535" s="380"/>
      <c r="B535" s="380"/>
      <c r="C535" s="380"/>
      <c r="D535" s="380"/>
      <c r="E535" s="380"/>
      <c r="F535" s="380"/>
      <c r="G535" s="380"/>
      <c r="H535" s="380"/>
      <c r="I535" s="380"/>
      <c r="J535" s="380"/>
      <c r="K535" s="380"/>
      <c r="L535" s="380"/>
      <c r="M535" s="380"/>
      <c r="N535" s="380"/>
      <c r="O535" s="380"/>
      <c r="P535" s="380"/>
      <c r="Q535" s="380"/>
      <c r="R535" s="380"/>
      <c r="S535" s="380"/>
      <c r="T535" s="380"/>
      <c r="U535" s="380"/>
    </row>
    <row r="536" spans="1:21">
      <c r="A536" s="380"/>
      <c r="B536" s="380"/>
      <c r="C536" s="380"/>
      <c r="D536" s="380"/>
      <c r="E536" s="380"/>
      <c r="F536" s="380"/>
      <c r="G536" s="380"/>
      <c r="H536" s="380"/>
      <c r="I536" s="380"/>
      <c r="J536" s="380"/>
      <c r="K536" s="380"/>
      <c r="L536" s="380"/>
      <c r="M536" s="380"/>
      <c r="N536" s="380"/>
      <c r="O536" s="380"/>
      <c r="P536" s="380"/>
      <c r="Q536" s="380"/>
      <c r="R536" s="380"/>
      <c r="S536" s="380"/>
      <c r="T536" s="380"/>
      <c r="U536" s="380"/>
    </row>
    <row r="537" spans="1:21">
      <c r="A537" s="380"/>
      <c r="B537" s="380"/>
      <c r="C537" s="380"/>
      <c r="D537" s="380"/>
      <c r="E537" s="380"/>
      <c r="F537" s="380"/>
      <c r="G537" s="380"/>
      <c r="H537" s="380"/>
      <c r="I537" s="380"/>
      <c r="J537" s="380"/>
      <c r="K537" s="380"/>
      <c r="L537" s="380"/>
      <c r="M537" s="380"/>
      <c r="N537" s="380"/>
      <c r="O537" s="380"/>
      <c r="P537" s="380"/>
      <c r="Q537" s="380"/>
      <c r="R537" s="380"/>
      <c r="S537" s="380"/>
      <c r="T537" s="380"/>
      <c r="U537" s="380"/>
    </row>
    <row r="538" spans="1:21">
      <c r="A538" s="380"/>
      <c r="B538" s="380"/>
      <c r="C538" s="380"/>
      <c r="D538" s="380"/>
      <c r="E538" s="380"/>
      <c r="F538" s="380"/>
      <c r="G538" s="380"/>
      <c r="H538" s="380"/>
      <c r="I538" s="380"/>
      <c r="J538" s="380"/>
      <c r="K538" s="380"/>
      <c r="L538" s="380"/>
      <c r="M538" s="380"/>
      <c r="N538" s="380"/>
      <c r="O538" s="380"/>
      <c r="P538" s="380"/>
      <c r="Q538" s="380"/>
      <c r="R538" s="380"/>
      <c r="S538" s="380"/>
      <c r="T538" s="380"/>
      <c r="U538" s="380"/>
    </row>
    <row r="539" spans="1:21">
      <c r="A539" s="380"/>
      <c r="B539" s="380"/>
      <c r="C539" s="380"/>
      <c r="D539" s="380"/>
      <c r="E539" s="380"/>
      <c r="F539" s="380"/>
      <c r="G539" s="380"/>
      <c r="H539" s="380"/>
      <c r="I539" s="380"/>
      <c r="J539" s="380"/>
      <c r="K539" s="380"/>
      <c r="L539" s="380"/>
      <c r="M539" s="380"/>
      <c r="N539" s="380"/>
      <c r="O539" s="380"/>
      <c r="P539" s="380"/>
      <c r="Q539" s="380"/>
      <c r="R539" s="380"/>
      <c r="S539" s="380"/>
      <c r="T539" s="380"/>
      <c r="U539" s="380"/>
    </row>
    <row r="540" spans="1:21">
      <c r="A540" s="380"/>
      <c r="B540" s="380"/>
      <c r="C540" s="380"/>
      <c r="D540" s="380"/>
      <c r="E540" s="380"/>
      <c r="F540" s="380"/>
      <c r="G540" s="380"/>
      <c r="H540" s="380"/>
      <c r="I540" s="380"/>
      <c r="J540" s="380"/>
      <c r="K540" s="380"/>
      <c r="L540" s="380"/>
      <c r="M540" s="380"/>
      <c r="N540" s="380"/>
      <c r="O540" s="380"/>
      <c r="P540" s="380"/>
      <c r="Q540" s="380"/>
      <c r="R540" s="380"/>
      <c r="S540" s="380"/>
      <c r="T540" s="380"/>
      <c r="U540" s="380"/>
    </row>
    <row r="541" spans="1:21">
      <c r="A541" s="380"/>
      <c r="B541" s="380"/>
      <c r="C541" s="380"/>
      <c r="D541" s="380"/>
      <c r="E541" s="380"/>
      <c r="F541" s="380"/>
      <c r="G541" s="380"/>
      <c r="H541" s="380"/>
      <c r="I541" s="380"/>
      <c r="J541" s="380"/>
      <c r="K541" s="380"/>
      <c r="L541" s="380"/>
      <c r="M541" s="380"/>
      <c r="N541" s="380"/>
      <c r="O541" s="380"/>
      <c r="P541" s="380"/>
      <c r="Q541" s="380"/>
      <c r="R541" s="380"/>
      <c r="S541" s="380"/>
      <c r="T541" s="380"/>
      <c r="U541" s="380"/>
    </row>
    <row r="542" spans="1:21">
      <c r="A542" s="380"/>
      <c r="B542" s="380"/>
      <c r="C542" s="380"/>
      <c r="D542" s="380"/>
      <c r="E542" s="380"/>
      <c r="F542" s="380"/>
      <c r="G542" s="380"/>
      <c r="H542" s="380"/>
      <c r="I542" s="380"/>
      <c r="J542" s="380"/>
      <c r="K542" s="380"/>
      <c r="L542" s="380"/>
      <c r="M542" s="380"/>
      <c r="N542" s="380"/>
      <c r="O542" s="380"/>
      <c r="P542" s="380"/>
      <c r="Q542" s="380"/>
      <c r="R542" s="380"/>
      <c r="S542" s="380"/>
      <c r="T542" s="380"/>
      <c r="U542" s="380"/>
    </row>
    <row r="543" spans="1:21">
      <c r="A543" s="380"/>
      <c r="B543" s="380"/>
      <c r="C543" s="380"/>
      <c r="D543" s="380"/>
      <c r="E543" s="380"/>
      <c r="F543" s="380"/>
      <c r="G543" s="380"/>
      <c r="H543" s="380"/>
      <c r="I543" s="380"/>
      <c r="J543" s="380"/>
      <c r="K543" s="380"/>
      <c r="L543" s="380"/>
      <c r="M543" s="380"/>
      <c r="N543" s="380"/>
      <c r="O543" s="380"/>
      <c r="P543" s="380"/>
      <c r="Q543" s="380"/>
      <c r="R543" s="380"/>
      <c r="S543" s="380"/>
      <c r="T543" s="380"/>
      <c r="U543" s="380"/>
    </row>
    <row r="544" spans="1:21">
      <c r="A544" s="380"/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380"/>
      <c r="N544" s="380"/>
      <c r="O544" s="380"/>
      <c r="P544" s="380"/>
      <c r="Q544" s="380"/>
      <c r="R544" s="380"/>
      <c r="S544" s="380"/>
      <c r="T544" s="380"/>
      <c r="U544" s="380"/>
    </row>
    <row r="545" spans="1:21">
      <c r="A545" s="380"/>
      <c r="B545" s="380"/>
      <c r="C545" s="380"/>
      <c r="D545" s="380"/>
      <c r="E545" s="380"/>
      <c r="F545" s="380"/>
      <c r="G545" s="380"/>
      <c r="H545" s="380"/>
      <c r="I545" s="380"/>
      <c r="J545" s="380"/>
      <c r="K545" s="380"/>
      <c r="L545" s="380"/>
      <c r="M545" s="380"/>
      <c r="N545" s="380"/>
      <c r="O545" s="380"/>
      <c r="P545" s="380"/>
      <c r="Q545" s="380"/>
      <c r="R545" s="380"/>
      <c r="S545" s="380"/>
      <c r="T545" s="380"/>
      <c r="U545" s="380"/>
    </row>
    <row r="546" spans="1:21">
      <c r="A546" s="380"/>
      <c r="B546" s="380"/>
      <c r="C546" s="380"/>
      <c r="D546" s="380"/>
      <c r="E546" s="380"/>
      <c r="F546" s="380"/>
      <c r="G546" s="380"/>
      <c r="H546" s="380"/>
      <c r="I546" s="380"/>
      <c r="J546" s="380"/>
      <c r="K546" s="380"/>
      <c r="L546" s="380"/>
      <c r="M546" s="380"/>
      <c r="N546" s="380"/>
      <c r="O546" s="380"/>
      <c r="P546" s="380"/>
      <c r="Q546" s="380"/>
      <c r="R546" s="380"/>
      <c r="S546" s="380"/>
      <c r="T546" s="380"/>
      <c r="U546" s="380"/>
    </row>
    <row r="547" spans="1:21">
      <c r="A547" s="380"/>
      <c r="B547" s="380"/>
      <c r="C547" s="380"/>
      <c r="D547" s="380"/>
      <c r="E547" s="380"/>
      <c r="F547" s="380"/>
      <c r="G547" s="380"/>
      <c r="H547" s="380"/>
      <c r="I547" s="380"/>
      <c r="J547" s="380"/>
      <c r="K547" s="380"/>
      <c r="L547" s="380"/>
      <c r="M547" s="380"/>
      <c r="N547" s="380"/>
      <c r="O547" s="380"/>
      <c r="P547" s="380"/>
      <c r="Q547" s="380"/>
      <c r="R547" s="380"/>
      <c r="S547" s="380"/>
      <c r="T547" s="380"/>
      <c r="U547" s="380"/>
    </row>
    <row r="548" spans="1:21">
      <c r="A548" s="380"/>
      <c r="B548" s="380"/>
      <c r="C548" s="380"/>
      <c r="D548" s="380"/>
      <c r="E548" s="380"/>
      <c r="F548" s="380"/>
      <c r="G548" s="380"/>
      <c r="H548" s="380"/>
      <c r="I548" s="380"/>
      <c r="J548" s="380"/>
      <c r="K548" s="380"/>
      <c r="L548" s="380"/>
      <c r="M548" s="380"/>
      <c r="N548" s="380"/>
      <c r="O548" s="380"/>
      <c r="P548" s="380"/>
      <c r="Q548" s="380"/>
      <c r="R548" s="380"/>
      <c r="S548" s="380"/>
      <c r="T548" s="380"/>
      <c r="U548" s="380"/>
    </row>
    <row r="549" spans="1:21">
      <c r="A549" s="380"/>
      <c r="B549" s="380"/>
      <c r="C549" s="380"/>
      <c r="D549" s="380"/>
      <c r="E549" s="380"/>
      <c r="F549" s="380"/>
      <c r="G549" s="380"/>
      <c r="H549" s="380"/>
      <c r="I549" s="380"/>
      <c r="J549" s="380"/>
      <c r="K549" s="380"/>
      <c r="L549" s="380"/>
      <c r="M549" s="380"/>
      <c r="N549" s="380"/>
      <c r="O549" s="380"/>
      <c r="P549" s="380"/>
      <c r="Q549" s="380"/>
      <c r="R549" s="380"/>
      <c r="S549" s="380"/>
      <c r="T549" s="380"/>
      <c r="U549" s="380"/>
    </row>
    <row r="550" spans="1:21">
      <c r="A550" s="380"/>
      <c r="B550" s="380"/>
      <c r="C550" s="380"/>
      <c r="D550" s="380"/>
      <c r="E550" s="380"/>
      <c r="F550" s="380"/>
      <c r="G550" s="380"/>
      <c r="H550" s="380"/>
      <c r="I550" s="380"/>
      <c r="J550" s="380"/>
      <c r="K550" s="380"/>
      <c r="L550" s="380"/>
      <c r="M550" s="380"/>
      <c r="N550" s="380"/>
      <c r="O550" s="380"/>
      <c r="P550" s="380"/>
      <c r="Q550" s="380"/>
      <c r="R550" s="380"/>
      <c r="S550" s="380"/>
      <c r="T550" s="380"/>
      <c r="U550" s="380"/>
    </row>
    <row r="551" spans="1:21">
      <c r="A551" s="380"/>
      <c r="B551" s="380"/>
      <c r="C551" s="380"/>
      <c r="D551" s="380"/>
      <c r="E551" s="380"/>
      <c r="F551" s="380"/>
      <c r="G551" s="380"/>
      <c r="H551" s="380"/>
      <c r="I551" s="380"/>
      <c r="J551" s="380"/>
      <c r="K551" s="380"/>
      <c r="L551" s="380"/>
      <c r="M551" s="380"/>
      <c r="N551" s="380"/>
      <c r="O551" s="380"/>
      <c r="P551" s="380"/>
      <c r="Q551" s="380"/>
      <c r="R551" s="380"/>
      <c r="S551" s="380"/>
      <c r="T551" s="380"/>
      <c r="U551" s="380"/>
    </row>
    <row r="552" spans="1:21">
      <c r="A552" s="380"/>
      <c r="B552" s="380"/>
      <c r="C552" s="380"/>
      <c r="D552" s="380"/>
      <c r="E552" s="380"/>
      <c r="F552" s="380"/>
      <c r="G552" s="380"/>
      <c r="H552" s="380"/>
      <c r="I552" s="380"/>
      <c r="J552" s="380"/>
      <c r="K552" s="380"/>
      <c r="L552" s="380"/>
      <c r="M552" s="380"/>
      <c r="N552" s="380"/>
      <c r="O552" s="380"/>
      <c r="P552" s="380"/>
      <c r="Q552" s="380"/>
      <c r="R552" s="380"/>
      <c r="S552" s="380"/>
      <c r="T552" s="380"/>
      <c r="U552" s="380"/>
    </row>
    <row r="553" spans="1:21">
      <c r="A553" s="380"/>
      <c r="B553" s="380"/>
      <c r="C553" s="380"/>
      <c r="D553" s="380"/>
      <c r="E553" s="380"/>
      <c r="F553" s="380"/>
      <c r="G553" s="380"/>
      <c r="H553" s="380"/>
      <c r="I553" s="380"/>
      <c r="J553" s="380"/>
      <c r="K553" s="380"/>
      <c r="L553" s="380"/>
      <c r="M553" s="380"/>
      <c r="N553" s="380"/>
      <c r="O553" s="380"/>
      <c r="P553" s="380"/>
      <c r="Q553" s="380"/>
      <c r="R553" s="380"/>
      <c r="S553" s="380"/>
      <c r="T553" s="380"/>
      <c r="U553" s="380"/>
    </row>
    <row r="554" spans="1:21">
      <c r="A554" s="380"/>
      <c r="B554" s="380"/>
      <c r="C554" s="380"/>
      <c r="D554" s="380"/>
      <c r="E554" s="380"/>
      <c r="F554" s="380"/>
      <c r="G554" s="380"/>
      <c r="H554" s="380"/>
      <c r="I554" s="380"/>
      <c r="J554" s="380"/>
      <c r="K554" s="380"/>
      <c r="L554" s="380"/>
      <c r="M554" s="380"/>
      <c r="N554" s="380"/>
      <c r="O554" s="380"/>
      <c r="P554" s="380"/>
      <c r="Q554" s="380"/>
      <c r="R554" s="380"/>
      <c r="S554" s="380"/>
      <c r="T554" s="380"/>
      <c r="U554" s="380"/>
    </row>
    <row r="555" spans="1:21">
      <c r="A555" s="380"/>
      <c r="B555" s="380"/>
      <c r="C555" s="380"/>
      <c r="D555" s="380"/>
      <c r="E555" s="380"/>
      <c r="F555" s="380"/>
      <c r="G555" s="380"/>
      <c r="H555" s="380"/>
      <c r="I555" s="380"/>
      <c r="J555" s="380"/>
      <c r="K555" s="380"/>
      <c r="L555" s="380"/>
      <c r="M555" s="380"/>
      <c r="N555" s="380"/>
      <c r="O555" s="380"/>
      <c r="P555" s="380"/>
      <c r="Q555" s="380"/>
      <c r="R555" s="380"/>
      <c r="S555" s="380"/>
      <c r="T555" s="380"/>
      <c r="U555" s="380"/>
    </row>
    <row r="556" spans="1:21">
      <c r="A556" s="380"/>
      <c r="B556" s="380"/>
      <c r="C556" s="380"/>
      <c r="D556" s="380"/>
      <c r="E556" s="380"/>
      <c r="F556" s="380"/>
      <c r="G556" s="380"/>
      <c r="H556" s="380"/>
      <c r="I556" s="380"/>
      <c r="J556" s="380"/>
      <c r="K556" s="380"/>
      <c r="L556" s="380"/>
      <c r="M556" s="380"/>
      <c r="N556" s="380"/>
      <c r="O556" s="380"/>
      <c r="P556" s="380"/>
      <c r="Q556" s="380"/>
      <c r="R556" s="380"/>
      <c r="S556" s="380"/>
      <c r="T556" s="380"/>
      <c r="U556" s="380"/>
    </row>
    <row r="557" spans="1:21">
      <c r="A557" s="380"/>
      <c r="B557" s="380"/>
      <c r="C557" s="380"/>
      <c r="D557" s="380"/>
      <c r="E557" s="380"/>
      <c r="F557" s="380"/>
      <c r="G557" s="380"/>
      <c r="H557" s="380"/>
      <c r="I557" s="380"/>
      <c r="J557" s="380"/>
      <c r="K557" s="380"/>
      <c r="L557" s="380"/>
      <c r="M557" s="380"/>
      <c r="N557" s="380"/>
      <c r="O557" s="380"/>
      <c r="P557" s="380"/>
      <c r="Q557" s="380"/>
      <c r="R557" s="380"/>
      <c r="S557" s="380"/>
      <c r="T557" s="380"/>
      <c r="U557" s="380"/>
    </row>
    <row r="558" spans="1:21">
      <c r="A558" s="380"/>
      <c r="B558" s="380"/>
      <c r="C558" s="380"/>
      <c r="D558" s="380"/>
      <c r="E558" s="380"/>
      <c r="F558" s="380"/>
      <c r="G558" s="380"/>
      <c r="H558" s="380"/>
      <c r="I558" s="380"/>
      <c r="J558" s="380"/>
      <c r="K558" s="380"/>
      <c r="L558" s="380"/>
      <c r="M558" s="380"/>
      <c r="N558" s="380"/>
      <c r="O558" s="380"/>
      <c r="P558" s="380"/>
      <c r="Q558" s="380"/>
      <c r="R558" s="380"/>
      <c r="S558" s="380"/>
      <c r="T558" s="380"/>
      <c r="U558" s="380"/>
    </row>
    <row r="559" spans="1:21">
      <c r="A559" s="380"/>
      <c r="B559" s="380"/>
      <c r="C559" s="380"/>
      <c r="D559" s="380"/>
      <c r="E559" s="380"/>
      <c r="F559" s="380"/>
      <c r="G559" s="380"/>
      <c r="H559" s="380"/>
      <c r="I559" s="380"/>
      <c r="J559" s="380"/>
      <c r="K559" s="380"/>
      <c r="L559" s="380"/>
      <c r="M559" s="380"/>
      <c r="N559" s="380"/>
      <c r="O559" s="380"/>
      <c r="P559" s="380"/>
      <c r="Q559" s="380"/>
      <c r="R559" s="380"/>
      <c r="S559" s="380"/>
      <c r="T559" s="380"/>
      <c r="U559" s="380"/>
    </row>
    <row r="560" spans="1:21">
      <c r="A560" s="380"/>
      <c r="B560" s="380"/>
      <c r="C560" s="380"/>
      <c r="D560" s="380"/>
      <c r="E560" s="380"/>
      <c r="F560" s="380"/>
      <c r="G560" s="380"/>
      <c r="H560" s="380"/>
      <c r="I560" s="380"/>
      <c r="J560" s="380"/>
      <c r="K560" s="380"/>
      <c r="L560" s="380"/>
      <c r="M560" s="380"/>
      <c r="N560" s="380"/>
      <c r="O560" s="380"/>
      <c r="P560" s="380"/>
      <c r="Q560" s="380"/>
      <c r="R560" s="380"/>
      <c r="S560" s="380"/>
      <c r="T560" s="380"/>
      <c r="U560" s="380"/>
    </row>
    <row r="561" spans="1:21">
      <c r="A561" s="380"/>
      <c r="B561" s="380"/>
      <c r="C561" s="380"/>
      <c r="D561" s="380"/>
      <c r="E561" s="380"/>
      <c r="F561" s="380"/>
      <c r="G561" s="380"/>
      <c r="H561" s="380"/>
      <c r="I561" s="380"/>
      <c r="J561" s="380"/>
      <c r="K561" s="380"/>
      <c r="L561" s="380"/>
      <c r="M561" s="380"/>
      <c r="N561" s="380"/>
      <c r="O561" s="380"/>
      <c r="P561" s="380"/>
      <c r="Q561" s="380"/>
      <c r="R561" s="380"/>
      <c r="S561" s="380"/>
      <c r="T561" s="380"/>
      <c r="U561" s="380"/>
    </row>
    <row r="562" spans="1:21">
      <c r="A562" s="380"/>
      <c r="B562" s="380"/>
      <c r="C562" s="380"/>
      <c r="D562" s="380"/>
      <c r="E562" s="380"/>
      <c r="F562" s="380"/>
      <c r="G562" s="380"/>
      <c r="H562" s="380"/>
      <c r="I562" s="380"/>
      <c r="J562" s="380"/>
      <c r="K562" s="380"/>
      <c r="L562" s="380"/>
      <c r="M562" s="380"/>
      <c r="N562" s="380"/>
      <c r="O562" s="380"/>
      <c r="P562" s="380"/>
      <c r="Q562" s="380"/>
      <c r="R562" s="380"/>
      <c r="S562" s="380"/>
      <c r="T562" s="380"/>
      <c r="U562" s="380"/>
    </row>
    <row r="563" spans="1:21">
      <c r="A563" s="380"/>
      <c r="B563" s="380"/>
      <c r="C563" s="380"/>
      <c r="D563" s="380"/>
      <c r="E563" s="380"/>
      <c r="F563" s="380"/>
      <c r="G563" s="380"/>
      <c r="H563" s="380"/>
      <c r="I563" s="380"/>
      <c r="J563" s="380"/>
      <c r="K563" s="380"/>
      <c r="L563" s="380"/>
      <c r="M563" s="380"/>
      <c r="N563" s="380"/>
      <c r="O563" s="380"/>
      <c r="P563" s="380"/>
      <c r="Q563" s="380"/>
      <c r="R563" s="380"/>
      <c r="S563" s="380"/>
      <c r="T563" s="380"/>
      <c r="U563" s="380"/>
    </row>
    <row r="564" spans="1:21">
      <c r="A564" s="380"/>
      <c r="B564" s="380"/>
      <c r="C564" s="380"/>
      <c r="D564" s="380"/>
      <c r="E564" s="380"/>
      <c r="F564" s="380"/>
      <c r="G564" s="380"/>
      <c r="H564" s="380"/>
      <c r="I564" s="380"/>
      <c r="J564" s="380"/>
      <c r="K564" s="380"/>
      <c r="L564" s="380"/>
      <c r="M564" s="380"/>
      <c r="N564" s="380"/>
      <c r="O564" s="380"/>
      <c r="P564" s="380"/>
      <c r="Q564" s="380"/>
      <c r="R564" s="380"/>
      <c r="S564" s="380"/>
      <c r="T564" s="380"/>
      <c r="U564" s="380"/>
    </row>
    <row r="565" spans="1:21">
      <c r="A565" s="380"/>
      <c r="B565" s="380"/>
      <c r="C565" s="380"/>
      <c r="D565" s="380"/>
      <c r="E565" s="380"/>
      <c r="F565" s="380"/>
      <c r="G565" s="380"/>
      <c r="H565" s="380"/>
      <c r="I565" s="380"/>
      <c r="J565" s="380"/>
      <c r="K565" s="380"/>
      <c r="L565" s="380"/>
      <c r="M565" s="380"/>
      <c r="N565" s="380"/>
      <c r="O565" s="380"/>
      <c r="P565" s="380"/>
      <c r="Q565" s="380"/>
      <c r="R565" s="380"/>
      <c r="S565" s="380"/>
      <c r="T565" s="380"/>
      <c r="U565" s="380"/>
    </row>
    <row r="566" spans="1:21">
      <c r="A566" s="380"/>
      <c r="B566" s="380"/>
      <c r="C566" s="380"/>
      <c r="D566" s="380"/>
      <c r="E566" s="380"/>
      <c r="F566" s="380"/>
      <c r="G566" s="380"/>
      <c r="H566" s="380"/>
      <c r="I566" s="380"/>
      <c r="J566" s="380"/>
      <c r="K566" s="380"/>
      <c r="L566" s="380"/>
      <c r="M566" s="380"/>
      <c r="N566" s="380"/>
      <c r="O566" s="380"/>
      <c r="P566" s="380"/>
      <c r="Q566" s="380"/>
      <c r="R566" s="380"/>
      <c r="S566" s="380"/>
      <c r="T566" s="380"/>
      <c r="U566" s="380"/>
    </row>
    <row r="567" spans="1:21">
      <c r="A567" s="380"/>
      <c r="B567" s="380"/>
      <c r="C567" s="380"/>
      <c r="D567" s="380"/>
      <c r="E567" s="380"/>
      <c r="F567" s="380"/>
      <c r="G567" s="380"/>
      <c r="H567" s="380"/>
      <c r="I567" s="380"/>
      <c r="J567" s="380"/>
      <c r="K567" s="380"/>
      <c r="L567" s="380"/>
      <c r="M567" s="380"/>
      <c r="N567" s="380"/>
      <c r="O567" s="380"/>
      <c r="P567" s="380"/>
      <c r="Q567" s="380"/>
      <c r="R567" s="380"/>
      <c r="S567" s="380"/>
      <c r="T567" s="380"/>
      <c r="U567" s="380"/>
    </row>
    <row r="568" spans="1:21">
      <c r="A568" s="380"/>
      <c r="B568" s="380"/>
      <c r="C568" s="380"/>
      <c r="D568" s="380"/>
      <c r="E568" s="380"/>
      <c r="F568" s="380"/>
      <c r="G568" s="380"/>
      <c r="H568" s="380"/>
      <c r="I568" s="380"/>
      <c r="J568" s="380"/>
      <c r="K568" s="380"/>
      <c r="L568" s="380"/>
      <c r="M568" s="380"/>
      <c r="N568" s="380"/>
      <c r="O568" s="380"/>
      <c r="P568" s="380"/>
      <c r="Q568" s="380"/>
      <c r="R568" s="380"/>
      <c r="S568" s="380"/>
      <c r="T568" s="380"/>
      <c r="U568" s="380"/>
    </row>
    <row r="569" spans="1:21">
      <c r="A569" s="380"/>
      <c r="B569" s="380"/>
      <c r="C569" s="380"/>
      <c r="D569" s="380"/>
      <c r="E569" s="380"/>
      <c r="F569" s="380"/>
      <c r="G569" s="380"/>
      <c r="H569" s="380"/>
      <c r="I569" s="380"/>
      <c r="J569" s="380"/>
      <c r="K569" s="380"/>
      <c r="L569" s="380"/>
      <c r="M569" s="380"/>
      <c r="N569" s="380"/>
      <c r="O569" s="380"/>
      <c r="P569" s="380"/>
      <c r="Q569" s="380"/>
      <c r="R569" s="380"/>
      <c r="S569" s="380"/>
      <c r="T569" s="380"/>
      <c r="U569" s="380"/>
    </row>
    <row r="570" spans="1:21">
      <c r="A570" s="380"/>
      <c r="B570" s="380"/>
      <c r="C570" s="380"/>
      <c r="D570" s="380"/>
      <c r="E570" s="380"/>
      <c r="F570" s="380"/>
      <c r="G570" s="380"/>
      <c r="H570" s="380"/>
      <c r="I570" s="380"/>
      <c r="J570" s="380"/>
      <c r="K570" s="380"/>
      <c r="L570" s="380"/>
      <c r="M570" s="380"/>
      <c r="N570" s="380"/>
      <c r="O570" s="380"/>
      <c r="P570" s="380"/>
      <c r="Q570" s="380"/>
      <c r="R570" s="380"/>
      <c r="S570" s="380"/>
      <c r="T570" s="380"/>
      <c r="U570" s="380"/>
    </row>
    <row r="571" spans="1:21">
      <c r="A571" s="380"/>
      <c r="B571" s="380"/>
      <c r="C571" s="380"/>
      <c r="D571" s="380"/>
      <c r="E571" s="380"/>
      <c r="F571" s="380"/>
      <c r="G571" s="380"/>
      <c r="H571" s="380"/>
      <c r="I571" s="380"/>
      <c r="J571" s="380"/>
      <c r="K571" s="380"/>
      <c r="L571" s="380"/>
      <c r="M571" s="380"/>
      <c r="N571" s="380"/>
      <c r="O571" s="380"/>
      <c r="P571" s="380"/>
      <c r="Q571" s="380"/>
      <c r="R571" s="380"/>
      <c r="S571" s="380"/>
      <c r="T571" s="380"/>
      <c r="U571" s="380"/>
    </row>
    <row r="572" spans="1:21">
      <c r="A572" s="380"/>
      <c r="B572" s="380"/>
      <c r="C572" s="380"/>
      <c r="D572" s="380"/>
      <c r="E572" s="380"/>
      <c r="F572" s="380"/>
      <c r="G572" s="380"/>
      <c r="H572" s="380"/>
      <c r="I572" s="380"/>
      <c r="J572" s="380"/>
      <c r="K572" s="380"/>
      <c r="L572" s="380"/>
      <c r="M572" s="380"/>
      <c r="N572" s="380"/>
      <c r="O572" s="380"/>
      <c r="P572" s="380"/>
      <c r="Q572" s="380"/>
      <c r="R572" s="380"/>
      <c r="S572" s="380"/>
      <c r="T572" s="380"/>
      <c r="U572" s="380"/>
    </row>
  </sheetData>
  <mergeCells count="10">
    <mergeCell ref="E58:I58"/>
    <mergeCell ref="P58:U58"/>
    <mergeCell ref="E59:I59"/>
    <mergeCell ref="E11:J11"/>
    <mergeCell ref="G7:N7"/>
    <mergeCell ref="I12:J12"/>
    <mergeCell ref="J14:L14"/>
    <mergeCell ref="E56:I56"/>
    <mergeCell ref="P56:U56"/>
    <mergeCell ref="E57:I57"/>
  </mergeCells>
  <hyperlinks>
    <hyperlink ref="U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8"/>
  <sheetViews>
    <sheetView tabSelected="1" topLeftCell="A93" workbookViewId="0">
      <selection activeCell="E102" sqref="E102"/>
    </sheetView>
  </sheetViews>
  <sheetFormatPr defaultColWidth="11.42578125" defaultRowHeight="15"/>
  <cols>
    <col min="1" max="1" width="6.85546875" bestFit="1" customWidth="1"/>
    <col min="2" max="2" width="7.140625" bestFit="1" customWidth="1"/>
    <col min="3" max="3" width="8.85546875" bestFit="1" customWidth="1"/>
    <col min="4" max="4" width="16.85546875" bestFit="1" customWidth="1"/>
    <col min="5" max="5" width="11.42578125" bestFit="1" customWidth="1"/>
    <col min="6" max="6" width="14.28515625" bestFit="1" customWidth="1"/>
    <col min="7" max="7" width="16.7109375" bestFit="1" customWidth="1"/>
    <col min="8" max="8" width="9.42578125" bestFit="1" customWidth="1"/>
    <col min="9" max="9" width="7.140625" bestFit="1" customWidth="1"/>
    <col min="10" max="12" width="4.7109375" bestFit="1" customWidth="1"/>
    <col min="13" max="13" width="11" bestFit="1" customWidth="1"/>
    <col min="14" max="16" width="4.7109375" bestFit="1" customWidth="1"/>
    <col min="17" max="17" width="8" bestFit="1" customWidth="1"/>
    <col min="18" max="18" width="4.85546875" bestFit="1" customWidth="1"/>
    <col min="19" max="19" width="7.140625" bestFit="1" customWidth="1"/>
  </cols>
  <sheetData>
    <row r="1" spans="1:29" s="62" customFormat="1">
      <c r="Q1" s="67"/>
      <c r="R1" s="67"/>
      <c r="S1" s="67"/>
      <c r="T1" s="64" t="s">
        <v>240</v>
      </c>
      <c r="U1" s="65"/>
      <c r="V1" s="66"/>
      <c r="W1" s="66"/>
      <c r="X1" s="66"/>
      <c r="Y1" s="66"/>
      <c r="Z1" s="66"/>
      <c r="AA1" s="66"/>
      <c r="AB1" s="66"/>
      <c r="AC1" s="66"/>
    </row>
    <row r="2" spans="1:29" s="62" customFormat="1" ht="18.75">
      <c r="C2" s="69"/>
      <c r="D2" s="70"/>
      <c r="E2" s="69"/>
      <c r="F2" s="69"/>
      <c r="G2" s="507" t="s">
        <v>241</v>
      </c>
      <c r="H2" s="507"/>
      <c r="I2" s="507"/>
      <c r="J2" s="507"/>
      <c r="K2" s="507"/>
      <c r="L2" s="507"/>
      <c r="M2" s="507"/>
      <c r="N2" s="507"/>
      <c r="O2" s="69"/>
      <c r="P2" s="69"/>
      <c r="Q2" s="69"/>
      <c r="R2" s="69"/>
      <c r="S2" s="69"/>
      <c r="T2" s="69"/>
      <c r="U2" s="66"/>
      <c r="V2" s="66"/>
      <c r="W2" s="66"/>
      <c r="X2" s="66"/>
      <c r="Y2" s="66"/>
      <c r="Z2" s="66"/>
      <c r="AA2" s="66"/>
      <c r="AB2" s="66"/>
      <c r="AC2" s="66"/>
    </row>
    <row r="3" spans="1:29" s="72" customFormat="1" ht="12" customHeight="1">
      <c r="A3" s="7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s="72" customFormat="1" ht="13.5" customHeight="1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72" customFormat="1" ht="14.25" customHeight="1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s="73" customFormat="1" ht="15.75" customHeight="1">
      <c r="A6" s="74"/>
      <c r="B6" s="74"/>
      <c r="C6" s="74"/>
      <c r="D6" s="75" t="s">
        <v>55</v>
      </c>
      <c r="E6" s="505" t="s">
        <v>2151</v>
      </c>
      <c r="F6" s="505"/>
      <c r="G6" s="505"/>
      <c r="H6" s="505"/>
      <c r="I6" s="505"/>
      <c r="J6" s="505"/>
      <c r="K6" s="74"/>
      <c r="L6" s="74"/>
      <c r="M6" s="75" t="s">
        <v>0</v>
      </c>
      <c r="N6" s="78" t="s">
        <v>98</v>
      </c>
      <c r="O6" s="78"/>
      <c r="P6" s="77" t="s">
        <v>1757</v>
      </c>
      <c r="Q6" s="77"/>
      <c r="R6" s="77"/>
      <c r="S6" s="77"/>
      <c r="T6" s="74"/>
    </row>
    <row r="7" spans="1:29" s="73" customFormat="1" ht="17.25" customHeight="1">
      <c r="D7" s="79" t="s">
        <v>56</v>
      </c>
      <c r="E7" s="80"/>
      <c r="F7" s="81">
        <v>42315</v>
      </c>
      <c r="G7" s="82" t="s">
        <v>53</v>
      </c>
      <c r="H7" s="82"/>
      <c r="I7" s="508"/>
      <c r="J7" s="508"/>
      <c r="K7" s="78"/>
      <c r="L7" s="74"/>
      <c r="M7" s="75" t="s">
        <v>54</v>
      </c>
      <c r="N7" s="77"/>
      <c r="O7" s="77"/>
      <c r="P7" s="77" t="s">
        <v>2152</v>
      </c>
      <c r="Q7" s="77"/>
      <c r="R7" s="77"/>
      <c r="S7" s="77"/>
    </row>
    <row r="10" spans="1:29" ht="12" customHeight="1">
      <c r="A10" t="s">
        <v>421</v>
      </c>
      <c r="B10" t="s">
        <v>2153</v>
      </c>
      <c r="C10" t="s">
        <v>2154</v>
      </c>
      <c r="D10" t="s">
        <v>424</v>
      </c>
      <c r="E10" t="s">
        <v>418</v>
      </c>
      <c r="F10" t="s">
        <v>2155</v>
      </c>
      <c r="G10" t="s">
        <v>2156</v>
      </c>
      <c r="H10" t="s">
        <v>2157</v>
      </c>
      <c r="I10" t="s">
        <v>426</v>
      </c>
      <c r="J10" t="s">
        <v>2158</v>
      </c>
      <c r="K10" t="s">
        <v>2159</v>
      </c>
      <c r="L10" t="s">
        <v>2160</v>
      </c>
      <c r="M10" t="s">
        <v>430</v>
      </c>
      <c r="N10" t="s">
        <v>2161</v>
      </c>
      <c r="O10" t="s">
        <v>2162</v>
      </c>
      <c r="P10" t="s">
        <v>2163</v>
      </c>
      <c r="Q10" t="s">
        <v>2164</v>
      </c>
      <c r="R10" t="s">
        <v>435</v>
      </c>
      <c r="S10" t="s">
        <v>438</v>
      </c>
    </row>
    <row r="11" spans="1:29" ht="13.5" customHeight="1">
      <c r="A11" t="s">
        <v>259</v>
      </c>
      <c r="B11">
        <v>217380</v>
      </c>
      <c r="C11" t="s">
        <v>442</v>
      </c>
      <c r="D11" t="s">
        <v>2165</v>
      </c>
      <c r="E11">
        <v>31</v>
      </c>
      <c r="F11" t="s">
        <v>2166</v>
      </c>
      <c r="G11" t="s">
        <v>2167</v>
      </c>
      <c r="H11">
        <v>2005</v>
      </c>
      <c r="I11">
        <v>30.7</v>
      </c>
      <c r="J11">
        <v>16</v>
      </c>
      <c r="K11">
        <v>-18</v>
      </c>
      <c r="L11">
        <v>-18</v>
      </c>
      <c r="M11">
        <v>16</v>
      </c>
      <c r="N11">
        <v>21</v>
      </c>
      <c r="O11">
        <v>22</v>
      </c>
      <c r="P11">
        <v>24</v>
      </c>
      <c r="Q11">
        <v>24</v>
      </c>
      <c r="R11">
        <v>40</v>
      </c>
      <c r="S11">
        <v>99.3</v>
      </c>
    </row>
    <row r="12" spans="1:29" ht="14.25" customHeight="1">
      <c r="A12" t="s">
        <v>259</v>
      </c>
      <c r="B12">
        <v>218553</v>
      </c>
      <c r="C12" t="s">
        <v>442</v>
      </c>
      <c r="D12" t="s">
        <v>2165</v>
      </c>
      <c r="E12">
        <v>31</v>
      </c>
      <c r="F12" t="s">
        <v>2168</v>
      </c>
      <c r="G12" t="s">
        <v>2169</v>
      </c>
      <c r="H12">
        <v>2004</v>
      </c>
      <c r="I12">
        <v>30</v>
      </c>
      <c r="J12">
        <v>-15</v>
      </c>
      <c r="K12">
        <v>-17</v>
      </c>
      <c r="L12">
        <v>-17</v>
      </c>
      <c r="M12">
        <v>0</v>
      </c>
      <c r="N12">
        <v>22</v>
      </c>
      <c r="O12">
        <v>-25</v>
      </c>
      <c r="P12">
        <v>25</v>
      </c>
      <c r="Q12">
        <v>25</v>
      </c>
      <c r="R12">
        <v>0</v>
      </c>
      <c r="S12">
        <v>0</v>
      </c>
    </row>
    <row r="13" spans="1:29" ht="14.25" customHeight="1"/>
    <row r="14" spans="1:29" ht="15.75" customHeight="1">
      <c r="A14" t="s">
        <v>259</v>
      </c>
      <c r="B14">
        <v>194850</v>
      </c>
      <c r="C14" t="s">
        <v>442</v>
      </c>
      <c r="D14" t="s">
        <v>2170</v>
      </c>
      <c r="E14">
        <v>35</v>
      </c>
      <c r="F14" t="s">
        <v>2171</v>
      </c>
      <c r="G14" t="s">
        <v>2172</v>
      </c>
      <c r="H14">
        <v>2003</v>
      </c>
      <c r="I14">
        <v>34.299999999999997</v>
      </c>
      <c r="J14">
        <v>28</v>
      </c>
      <c r="K14">
        <v>31</v>
      </c>
      <c r="L14">
        <v>-34</v>
      </c>
      <c r="M14">
        <v>31</v>
      </c>
      <c r="N14">
        <v>35</v>
      </c>
      <c r="O14">
        <v>38</v>
      </c>
      <c r="P14">
        <v>40</v>
      </c>
      <c r="Q14">
        <v>40</v>
      </c>
      <c r="R14">
        <v>71</v>
      </c>
      <c r="S14">
        <v>153.59</v>
      </c>
    </row>
    <row r="15" spans="1:29" ht="17.25" customHeight="1">
      <c r="A15" t="s">
        <v>259</v>
      </c>
      <c r="B15">
        <v>219970</v>
      </c>
      <c r="C15" t="s">
        <v>442</v>
      </c>
      <c r="D15" t="s">
        <v>2170</v>
      </c>
      <c r="E15">
        <v>35</v>
      </c>
      <c r="F15" t="s">
        <v>757</v>
      </c>
      <c r="G15" t="s">
        <v>2173</v>
      </c>
      <c r="H15">
        <v>2004</v>
      </c>
      <c r="I15">
        <v>34.950000000000003</v>
      </c>
      <c r="J15">
        <v>20</v>
      </c>
      <c r="K15">
        <v>25</v>
      </c>
      <c r="L15">
        <v>26</v>
      </c>
      <c r="M15">
        <v>26</v>
      </c>
      <c r="N15">
        <v>29</v>
      </c>
      <c r="O15">
        <v>32</v>
      </c>
      <c r="P15">
        <v>34</v>
      </c>
      <c r="Q15">
        <v>34</v>
      </c>
      <c r="R15">
        <v>60</v>
      </c>
      <c r="S15">
        <v>126.95</v>
      </c>
    </row>
    <row r="16" spans="1:29" ht="17.25" customHeight="1"/>
    <row r="17" spans="1:19">
      <c r="A17" t="s">
        <v>259</v>
      </c>
      <c r="B17">
        <v>215456</v>
      </c>
      <c r="C17" t="s">
        <v>442</v>
      </c>
      <c r="D17" t="s">
        <v>2174</v>
      </c>
      <c r="E17">
        <v>44</v>
      </c>
      <c r="F17" t="s">
        <v>2175</v>
      </c>
      <c r="G17" t="s">
        <v>2176</v>
      </c>
      <c r="H17">
        <v>2000</v>
      </c>
      <c r="I17">
        <v>43.45</v>
      </c>
      <c r="J17">
        <v>36</v>
      </c>
      <c r="K17">
        <v>39</v>
      </c>
      <c r="L17">
        <v>-41</v>
      </c>
      <c r="M17">
        <v>39</v>
      </c>
      <c r="N17">
        <v>42</v>
      </c>
      <c r="O17">
        <v>46</v>
      </c>
      <c r="P17">
        <v>-49</v>
      </c>
      <c r="Q17">
        <v>46</v>
      </c>
      <c r="R17">
        <v>85</v>
      </c>
      <c r="S17">
        <v>142.38</v>
      </c>
    </row>
    <row r="18" spans="1:19">
      <c r="A18" t="s">
        <v>259</v>
      </c>
      <c r="B18">
        <v>183668</v>
      </c>
      <c r="C18" t="s">
        <v>442</v>
      </c>
      <c r="D18" t="s">
        <v>2174</v>
      </c>
      <c r="E18">
        <v>44</v>
      </c>
      <c r="F18" t="s">
        <v>2177</v>
      </c>
      <c r="G18" t="s">
        <v>2178</v>
      </c>
      <c r="H18">
        <v>2002</v>
      </c>
      <c r="I18">
        <v>42.45</v>
      </c>
      <c r="J18">
        <v>-32</v>
      </c>
      <c r="K18">
        <v>32</v>
      </c>
      <c r="L18">
        <v>-34</v>
      </c>
      <c r="M18">
        <v>32</v>
      </c>
      <c r="N18">
        <v>43</v>
      </c>
      <c r="O18">
        <v>46</v>
      </c>
      <c r="P18">
        <v>-49</v>
      </c>
      <c r="Q18">
        <v>46</v>
      </c>
      <c r="R18">
        <v>78</v>
      </c>
      <c r="S18">
        <v>133.68</v>
      </c>
    </row>
    <row r="19" spans="1:19">
      <c r="A19" t="s">
        <v>259</v>
      </c>
      <c r="B19">
        <v>194671</v>
      </c>
      <c r="C19" t="s">
        <v>442</v>
      </c>
      <c r="D19" t="s">
        <v>2174</v>
      </c>
      <c r="E19">
        <v>44</v>
      </c>
      <c r="F19" t="s">
        <v>2179</v>
      </c>
      <c r="G19" t="s">
        <v>2180</v>
      </c>
      <c r="H19">
        <v>2002</v>
      </c>
      <c r="I19">
        <v>42.7</v>
      </c>
      <c r="J19">
        <v>43</v>
      </c>
      <c r="K19">
        <v>45</v>
      </c>
      <c r="L19">
        <v>47</v>
      </c>
      <c r="M19">
        <v>47</v>
      </c>
      <c r="N19">
        <v>55</v>
      </c>
      <c r="O19">
        <v>58</v>
      </c>
      <c r="P19">
        <v>63</v>
      </c>
      <c r="Q19">
        <v>63</v>
      </c>
      <c r="R19">
        <v>110</v>
      </c>
      <c r="S19">
        <v>187.43</v>
      </c>
    </row>
    <row r="21" spans="1:19">
      <c r="A21" t="s">
        <v>259</v>
      </c>
      <c r="B21">
        <v>208281</v>
      </c>
      <c r="C21" t="s">
        <v>504</v>
      </c>
      <c r="D21" t="s">
        <v>2181</v>
      </c>
      <c r="E21">
        <v>48</v>
      </c>
      <c r="F21" t="s">
        <v>2182</v>
      </c>
      <c r="G21" t="s">
        <v>2183</v>
      </c>
      <c r="H21">
        <v>1995</v>
      </c>
      <c r="I21">
        <v>38.65</v>
      </c>
      <c r="J21">
        <v>37</v>
      </c>
      <c r="K21">
        <v>41</v>
      </c>
      <c r="L21">
        <v>-43</v>
      </c>
      <c r="M21">
        <v>41</v>
      </c>
      <c r="N21">
        <v>47</v>
      </c>
      <c r="O21">
        <v>52</v>
      </c>
      <c r="P21">
        <v>54</v>
      </c>
      <c r="Q21">
        <v>54</v>
      </c>
      <c r="R21">
        <v>95</v>
      </c>
      <c r="S21">
        <v>179.46</v>
      </c>
    </row>
    <row r="22" spans="1:19">
      <c r="A22" t="s">
        <v>259</v>
      </c>
      <c r="B22">
        <v>169089</v>
      </c>
      <c r="C22" t="s">
        <v>504</v>
      </c>
      <c r="D22" t="s">
        <v>2181</v>
      </c>
      <c r="E22">
        <v>48</v>
      </c>
      <c r="F22" t="s">
        <v>2184</v>
      </c>
      <c r="G22" t="s">
        <v>2185</v>
      </c>
      <c r="H22">
        <v>1995</v>
      </c>
      <c r="I22">
        <v>48</v>
      </c>
      <c r="J22">
        <v>-48</v>
      </c>
      <c r="K22">
        <v>-48</v>
      </c>
      <c r="L22">
        <v>48</v>
      </c>
      <c r="M22">
        <v>48</v>
      </c>
      <c r="N22">
        <v>58</v>
      </c>
      <c r="O22">
        <v>-64</v>
      </c>
      <c r="P22">
        <v>64</v>
      </c>
      <c r="Q22">
        <v>64</v>
      </c>
      <c r="R22">
        <v>112</v>
      </c>
      <c r="S22">
        <v>171.06</v>
      </c>
    </row>
    <row r="23" spans="1:19">
      <c r="A23" t="s">
        <v>259</v>
      </c>
      <c r="B23">
        <v>207832</v>
      </c>
      <c r="C23" t="s">
        <v>453</v>
      </c>
      <c r="D23" t="s">
        <v>2186</v>
      </c>
      <c r="E23">
        <v>48</v>
      </c>
      <c r="F23" t="s">
        <v>1326</v>
      </c>
      <c r="G23" t="s">
        <v>1325</v>
      </c>
      <c r="H23">
        <v>1988</v>
      </c>
      <c r="I23">
        <v>46.65</v>
      </c>
      <c r="J23">
        <v>46</v>
      </c>
      <c r="K23">
        <v>49</v>
      </c>
      <c r="L23">
        <v>-50</v>
      </c>
      <c r="M23">
        <v>49</v>
      </c>
      <c r="N23">
        <v>-63</v>
      </c>
      <c r="O23">
        <v>63</v>
      </c>
      <c r="P23">
        <v>-65</v>
      </c>
      <c r="Q23">
        <v>63</v>
      </c>
      <c r="R23">
        <v>112</v>
      </c>
      <c r="S23">
        <v>175.48</v>
      </c>
    </row>
    <row r="24" spans="1:19">
      <c r="A24" t="s">
        <v>259</v>
      </c>
      <c r="B24">
        <v>213331</v>
      </c>
      <c r="C24" t="s">
        <v>442</v>
      </c>
      <c r="D24" t="s">
        <v>2187</v>
      </c>
      <c r="E24">
        <v>48</v>
      </c>
      <c r="F24" t="s">
        <v>2188</v>
      </c>
      <c r="G24" t="s">
        <v>1541</v>
      </c>
      <c r="H24">
        <v>2000</v>
      </c>
      <c r="I24">
        <v>48</v>
      </c>
      <c r="J24">
        <v>34</v>
      </c>
      <c r="K24">
        <v>-36</v>
      </c>
      <c r="L24">
        <v>-36</v>
      </c>
      <c r="M24">
        <v>34</v>
      </c>
      <c r="N24">
        <v>48</v>
      </c>
      <c r="O24">
        <v>51</v>
      </c>
      <c r="P24">
        <v>54</v>
      </c>
      <c r="Q24">
        <v>54</v>
      </c>
      <c r="R24">
        <v>88</v>
      </c>
      <c r="S24">
        <v>134.4</v>
      </c>
    </row>
    <row r="25" spans="1:19">
      <c r="A25" t="s">
        <v>259</v>
      </c>
      <c r="B25">
        <v>218496</v>
      </c>
      <c r="C25" t="s">
        <v>442</v>
      </c>
      <c r="D25" t="s">
        <v>2187</v>
      </c>
      <c r="E25">
        <v>48</v>
      </c>
      <c r="F25" t="s">
        <v>2189</v>
      </c>
      <c r="G25" t="s">
        <v>2190</v>
      </c>
      <c r="H25">
        <v>2001</v>
      </c>
      <c r="I25">
        <v>47.8</v>
      </c>
      <c r="J25">
        <v>-33</v>
      </c>
      <c r="K25">
        <v>33</v>
      </c>
      <c r="L25">
        <v>-35</v>
      </c>
      <c r="M25">
        <v>33</v>
      </c>
      <c r="N25">
        <v>45</v>
      </c>
      <c r="O25">
        <v>47</v>
      </c>
      <c r="P25">
        <v>49</v>
      </c>
      <c r="Q25">
        <v>49</v>
      </c>
      <c r="R25">
        <v>82</v>
      </c>
      <c r="S25">
        <v>125.7</v>
      </c>
    </row>
    <row r="27" spans="1:19">
      <c r="A27" t="s">
        <v>259</v>
      </c>
      <c r="B27">
        <v>175293</v>
      </c>
      <c r="C27" t="s">
        <v>453</v>
      </c>
      <c r="D27" t="s">
        <v>2191</v>
      </c>
      <c r="E27">
        <v>53</v>
      </c>
      <c r="F27" t="s">
        <v>2192</v>
      </c>
      <c r="G27" t="s">
        <v>2193</v>
      </c>
      <c r="H27">
        <v>1986</v>
      </c>
      <c r="I27">
        <v>52.2</v>
      </c>
      <c r="J27">
        <v>68</v>
      </c>
      <c r="K27">
        <v>-71</v>
      </c>
      <c r="L27">
        <v>-71</v>
      </c>
      <c r="M27">
        <v>68</v>
      </c>
      <c r="N27">
        <v>86</v>
      </c>
      <c r="O27">
        <v>-88</v>
      </c>
      <c r="P27">
        <v>-88</v>
      </c>
      <c r="Q27">
        <v>86</v>
      </c>
      <c r="R27">
        <v>154</v>
      </c>
      <c r="S27">
        <v>219.14</v>
      </c>
    </row>
    <row r="28" spans="1:19">
      <c r="A28" t="s">
        <v>259</v>
      </c>
      <c r="B28">
        <v>162894</v>
      </c>
      <c r="C28" t="s">
        <v>453</v>
      </c>
      <c r="D28" t="s">
        <v>2191</v>
      </c>
      <c r="E28">
        <v>53</v>
      </c>
      <c r="F28" t="s">
        <v>669</v>
      </c>
      <c r="G28" t="s">
        <v>668</v>
      </c>
      <c r="H28">
        <v>1992</v>
      </c>
      <c r="I28">
        <v>52.8</v>
      </c>
      <c r="J28">
        <v>63</v>
      </c>
      <c r="K28">
        <v>66</v>
      </c>
      <c r="L28">
        <v>-68</v>
      </c>
      <c r="M28">
        <v>66</v>
      </c>
      <c r="N28">
        <v>83</v>
      </c>
      <c r="O28">
        <v>85</v>
      </c>
      <c r="P28">
        <v>-89</v>
      </c>
      <c r="Q28">
        <v>85</v>
      </c>
      <c r="R28">
        <v>151</v>
      </c>
      <c r="S28">
        <v>212.92</v>
      </c>
    </row>
    <row r="29" spans="1:19">
      <c r="A29" t="s">
        <v>259</v>
      </c>
      <c r="B29">
        <v>169163</v>
      </c>
      <c r="C29" t="s">
        <v>453</v>
      </c>
      <c r="D29" t="s">
        <v>2191</v>
      </c>
      <c r="E29">
        <v>53</v>
      </c>
      <c r="F29" t="s">
        <v>666</v>
      </c>
      <c r="G29" t="s">
        <v>665</v>
      </c>
      <c r="H29">
        <v>1991</v>
      </c>
      <c r="I29">
        <v>51.8</v>
      </c>
      <c r="J29">
        <v>61</v>
      </c>
      <c r="K29">
        <v>-65</v>
      </c>
      <c r="L29">
        <v>-65</v>
      </c>
      <c r="M29">
        <v>61</v>
      </c>
      <c r="N29">
        <v>82</v>
      </c>
      <c r="O29">
        <v>85</v>
      </c>
      <c r="P29">
        <v>88</v>
      </c>
      <c r="Q29">
        <v>88</v>
      </c>
      <c r="R29">
        <v>149</v>
      </c>
      <c r="S29">
        <v>213.35</v>
      </c>
    </row>
    <row r="30" spans="1:19">
      <c r="A30" t="s">
        <v>259</v>
      </c>
      <c r="B30">
        <v>142413</v>
      </c>
      <c r="C30" t="s">
        <v>453</v>
      </c>
      <c r="D30" t="s">
        <v>2191</v>
      </c>
      <c r="E30">
        <v>53</v>
      </c>
      <c r="F30" t="s">
        <v>2194</v>
      </c>
      <c r="G30" t="s">
        <v>2195</v>
      </c>
      <c r="H30">
        <v>1989</v>
      </c>
      <c r="I30">
        <v>52</v>
      </c>
      <c r="J30">
        <v>63</v>
      </c>
      <c r="K30">
        <v>66</v>
      </c>
      <c r="L30">
        <v>-68</v>
      </c>
      <c r="M30">
        <v>66</v>
      </c>
      <c r="N30">
        <v>76</v>
      </c>
      <c r="O30">
        <v>80</v>
      </c>
      <c r="P30">
        <v>-82</v>
      </c>
      <c r="Q30">
        <v>80</v>
      </c>
      <c r="R30">
        <v>146</v>
      </c>
      <c r="S30">
        <v>208.4</v>
      </c>
    </row>
    <row r="31" spans="1:19">
      <c r="A31" t="s">
        <v>259</v>
      </c>
      <c r="B31">
        <v>208078</v>
      </c>
      <c r="C31" t="s">
        <v>453</v>
      </c>
      <c r="D31" t="s">
        <v>2191</v>
      </c>
      <c r="E31">
        <v>53</v>
      </c>
      <c r="F31" t="s">
        <v>2196</v>
      </c>
      <c r="G31" t="s">
        <v>2197</v>
      </c>
      <c r="H31">
        <v>1989</v>
      </c>
      <c r="I31">
        <v>51.7</v>
      </c>
      <c r="J31">
        <v>53</v>
      </c>
      <c r="K31">
        <v>56</v>
      </c>
      <c r="L31">
        <v>-58</v>
      </c>
      <c r="M31">
        <v>56</v>
      </c>
      <c r="N31">
        <v>68</v>
      </c>
      <c r="O31">
        <v>71</v>
      </c>
      <c r="P31">
        <v>75</v>
      </c>
      <c r="Q31">
        <v>75</v>
      </c>
      <c r="R31">
        <v>131</v>
      </c>
      <c r="S31">
        <v>187.87</v>
      </c>
    </row>
    <row r="32" spans="1:19">
      <c r="A32" t="s">
        <v>259</v>
      </c>
      <c r="B32">
        <v>208104</v>
      </c>
      <c r="C32" t="s">
        <v>453</v>
      </c>
      <c r="D32" t="s">
        <v>2191</v>
      </c>
      <c r="E32">
        <v>53</v>
      </c>
      <c r="F32" t="s">
        <v>2198</v>
      </c>
      <c r="G32" t="s">
        <v>2199</v>
      </c>
      <c r="H32">
        <v>1987</v>
      </c>
      <c r="I32">
        <v>51.1</v>
      </c>
      <c r="J32">
        <v>-55</v>
      </c>
      <c r="K32">
        <v>-55</v>
      </c>
      <c r="L32">
        <v>56</v>
      </c>
      <c r="M32">
        <v>56</v>
      </c>
      <c r="N32">
        <v>60</v>
      </c>
      <c r="O32">
        <v>-63</v>
      </c>
      <c r="P32">
        <v>66</v>
      </c>
      <c r="Q32">
        <v>66</v>
      </c>
      <c r="R32">
        <v>122</v>
      </c>
      <c r="S32">
        <v>176.64</v>
      </c>
    </row>
    <row r="33" spans="1:19">
      <c r="A33" t="s">
        <v>259</v>
      </c>
      <c r="B33">
        <v>189572</v>
      </c>
      <c r="C33" t="s">
        <v>453</v>
      </c>
      <c r="D33" t="s">
        <v>2191</v>
      </c>
      <c r="E33">
        <v>53</v>
      </c>
      <c r="F33" t="s">
        <v>2200</v>
      </c>
      <c r="G33" t="s">
        <v>2201</v>
      </c>
      <c r="H33">
        <v>1990</v>
      </c>
      <c r="I33">
        <v>52.6</v>
      </c>
      <c r="J33">
        <v>-43</v>
      </c>
      <c r="K33">
        <v>-43</v>
      </c>
      <c r="L33">
        <v>43</v>
      </c>
      <c r="M33">
        <v>43</v>
      </c>
      <c r="N33">
        <v>57</v>
      </c>
      <c r="O33">
        <v>-59</v>
      </c>
      <c r="P33">
        <v>-61</v>
      </c>
      <c r="Q33">
        <v>57</v>
      </c>
      <c r="R33">
        <v>100</v>
      </c>
      <c r="S33">
        <v>141.43</v>
      </c>
    </row>
    <row r="34" spans="1:19">
      <c r="A34" t="s">
        <v>259</v>
      </c>
      <c r="B34">
        <v>216783</v>
      </c>
      <c r="C34" t="s">
        <v>442</v>
      </c>
      <c r="D34" t="s">
        <v>2202</v>
      </c>
      <c r="E34">
        <v>53</v>
      </c>
      <c r="F34" t="s">
        <v>2203</v>
      </c>
      <c r="G34" t="s">
        <v>2204</v>
      </c>
      <c r="H34">
        <v>2000</v>
      </c>
      <c r="I34">
        <v>50.7</v>
      </c>
      <c r="J34">
        <v>37</v>
      </c>
      <c r="K34">
        <v>39</v>
      </c>
      <c r="L34">
        <v>42</v>
      </c>
      <c r="M34">
        <v>42</v>
      </c>
      <c r="N34">
        <v>50</v>
      </c>
      <c r="O34">
        <v>53</v>
      </c>
      <c r="P34">
        <v>55</v>
      </c>
      <c r="Q34">
        <v>55</v>
      </c>
      <c r="R34">
        <v>97</v>
      </c>
      <c r="S34">
        <v>141.36000000000001</v>
      </c>
    </row>
    <row r="35" spans="1:19">
      <c r="A35" t="s">
        <v>259</v>
      </c>
      <c r="B35">
        <v>195579</v>
      </c>
      <c r="C35" t="s">
        <v>442</v>
      </c>
      <c r="D35" t="s">
        <v>2202</v>
      </c>
      <c r="E35">
        <v>53</v>
      </c>
      <c r="F35" t="s">
        <v>1472</v>
      </c>
      <c r="G35" t="s">
        <v>2205</v>
      </c>
      <c r="H35">
        <v>1999</v>
      </c>
      <c r="I35">
        <v>54.4</v>
      </c>
      <c r="J35">
        <v>36</v>
      </c>
      <c r="K35">
        <v>39</v>
      </c>
      <c r="L35">
        <v>41</v>
      </c>
      <c r="M35">
        <v>41</v>
      </c>
      <c r="N35">
        <v>43</v>
      </c>
      <c r="O35">
        <v>48</v>
      </c>
      <c r="P35">
        <v>-50</v>
      </c>
      <c r="Q35">
        <v>48</v>
      </c>
      <c r="R35">
        <v>89</v>
      </c>
      <c r="S35">
        <v>122.6</v>
      </c>
    </row>
    <row r="36" spans="1:19">
      <c r="A36" t="s">
        <v>259</v>
      </c>
      <c r="B36">
        <v>214657</v>
      </c>
      <c r="C36" t="s">
        <v>442</v>
      </c>
      <c r="D36" t="s">
        <v>2202</v>
      </c>
      <c r="E36">
        <v>53</v>
      </c>
      <c r="F36" t="s">
        <v>2206</v>
      </c>
      <c r="G36" t="s">
        <v>2207</v>
      </c>
      <c r="H36">
        <v>1999</v>
      </c>
      <c r="I36">
        <v>51.9</v>
      </c>
      <c r="J36">
        <v>36</v>
      </c>
      <c r="K36">
        <v>-38</v>
      </c>
      <c r="L36">
        <v>-38</v>
      </c>
      <c r="M36">
        <v>36</v>
      </c>
      <c r="N36">
        <v>44</v>
      </c>
      <c r="O36">
        <v>45</v>
      </c>
      <c r="P36">
        <v>-49</v>
      </c>
      <c r="Q36">
        <v>45</v>
      </c>
      <c r="R36">
        <v>81</v>
      </c>
      <c r="S36">
        <v>115.8</v>
      </c>
    </row>
    <row r="37" spans="1:19">
      <c r="A37" t="s">
        <v>259</v>
      </c>
      <c r="B37">
        <v>208280</v>
      </c>
      <c r="C37" t="s">
        <v>442</v>
      </c>
      <c r="D37" t="s">
        <v>2202</v>
      </c>
      <c r="E37">
        <v>53</v>
      </c>
      <c r="F37" t="s">
        <v>2208</v>
      </c>
      <c r="G37" t="s">
        <v>2209</v>
      </c>
      <c r="H37">
        <v>2001</v>
      </c>
      <c r="I37">
        <v>52.4</v>
      </c>
      <c r="J37">
        <v>40</v>
      </c>
      <c r="K37">
        <v>-44</v>
      </c>
      <c r="L37">
        <v>45</v>
      </c>
      <c r="M37">
        <v>45</v>
      </c>
      <c r="N37">
        <v>55</v>
      </c>
      <c r="O37">
        <v>-60</v>
      </c>
      <c r="P37">
        <v>-61</v>
      </c>
      <c r="Q37">
        <v>55</v>
      </c>
      <c r="R37">
        <v>100</v>
      </c>
      <c r="S37">
        <v>141.86000000000001</v>
      </c>
    </row>
    <row r="39" spans="1:19">
      <c r="A39" t="s">
        <v>259</v>
      </c>
      <c r="B39">
        <v>209130</v>
      </c>
      <c r="C39" t="s">
        <v>504</v>
      </c>
      <c r="D39" t="s">
        <v>2210</v>
      </c>
      <c r="E39">
        <v>58</v>
      </c>
      <c r="F39" t="s">
        <v>2211</v>
      </c>
      <c r="G39" t="s">
        <v>1265</v>
      </c>
      <c r="H39">
        <v>1994</v>
      </c>
      <c r="I39">
        <v>56.4</v>
      </c>
      <c r="J39">
        <v>-35</v>
      </c>
      <c r="K39">
        <v>-35</v>
      </c>
      <c r="L39">
        <v>35</v>
      </c>
      <c r="M39">
        <v>35</v>
      </c>
      <c r="N39">
        <v>45</v>
      </c>
      <c r="O39">
        <v>47</v>
      </c>
      <c r="P39">
        <v>-50</v>
      </c>
      <c r="Q39">
        <v>47</v>
      </c>
      <c r="R39">
        <v>82</v>
      </c>
      <c r="S39">
        <v>109.94</v>
      </c>
    </row>
    <row r="40" spans="1:19">
      <c r="A40" t="s">
        <v>259</v>
      </c>
      <c r="B40">
        <v>211765</v>
      </c>
      <c r="C40" t="s">
        <v>739</v>
      </c>
      <c r="D40" t="s">
        <v>2212</v>
      </c>
      <c r="E40">
        <v>58</v>
      </c>
      <c r="F40" t="s">
        <v>2213</v>
      </c>
      <c r="G40" t="s">
        <v>2214</v>
      </c>
      <c r="H40">
        <v>2063</v>
      </c>
      <c r="I40">
        <v>55.9</v>
      </c>
      <c r="J40">
        <v>30</v>
      </c>
      <c r="K40">
        <v>32</v>
      </c>
      <c r="L40">
        <v>-34</v>
      </c>
      <c r="M40">
        <v>32</v>
      </c>
      <c r="N40">
        <v>43</v>
      </c>
      <c r="O40">
        <v>45</v>
      </c>
      <c r="P40">
        <v>-47</v>
      </c>
      <c r="Q40">
        <v>45</v>
      </c>
      <c r="R40">
        <v>77</v>
      </c>
      <c r="S40">
        <v>103.92</v>
      </c>
    </row>
    <row r="41" spans="1:19">
      <c r="A41" t="s">
        <v>259</v>
      </c>
      <c r="B41">
        <v>162704</v>
      </c>
      <c r="C41" t="s">
        <v>739</v>
      </c>
      <c r="D41" t="s">
        <v>2212</v>
      </c>
      <c r="E41">
        <v>58</v>
      </c>
      <c r="F41" t="s">
        <v>687</v>
      </c>
      <c r="G41" t="s">
        <v>686</v>
      </c>
      <c r="H41">
        <v>1976</v>
      </c>
      <c r="I41">
        <v>57.5</v>
      </c>
      <c r="J41">
        <v>-67</v>
      </c>
      <c r="K41">
        <v>-67</v>
      </c>
      <c r="L41">
        <v>-67</v>
      </c>
      <c r="M41">
        <v>0</v>
      </c>
      <c r="N41">
        <v>78</v>
      </c>
      <c r="O41">
        <v>-81</v>
      </c>
      <c r="P41">
        <v>-81</v>
      </c>
      <c r="Q41">
        <v>78</v>
      </c>
      <c r="R41">
        <v>0</v>
      </c>
      <c r="S41">
        <v>0</v>
      </c>
    </row>
    <row r="42" spans="1:19">
      <c r="A42" t="s">
        <v>259</v>
      </c>
      <c r="B42">
        <v>218347</v>
      </c>
      <c r="C42" t="s">
        <v>453</v>
      </c>
      <c r="D42" t="s">
        <v>2215</v>
      </c>
      <c r="E42">
        <v>58</v>
      </c>
      <c r="F42" t="s">
        <v>2216</v>
      </c>
      <c r="G42" t="s">
        <v>2217</v>
      </c>
      <c r="H42">
        <v>1988</v>
      </c>
      <c r="I42">
        <v>57.4</v>
      </c>
      <c r="J42">
        <v>68</v>
      </c>
      <c r="K42">
        <v>71</v>
      </c>
      <c r="L42">
        <v>-73</v>
      </c>
      <c r="M42">
        <v>71</v>
      </c>
      <c r="N42">
        <v>84</v>
      </c>
      <c r="O42">
        <v>-88</v>
      </c>
      <c r="P42">
        <v>88</v>
      </c>
      <c r="Q42">
        <v>88</v>
      </c>
      <c r="R42">
        <v>159</v>
      </c>
      <c r="S42">
        <v>210.48</v>
      </c>
    </row>
    <row r="43" spans="1:19">
      <c r="A43" t="s">
        <v>259</v>
      </c>
      <c r="B43">
        <v>206134</v>
      </c>
      <c r="C43" t="s">
        <v>453</v>
      </c>
      <c r="D43" t="s">
        <v>2215</v>
      </c>
      <c r="E43">
        <v>58</v>
      </c>
      <c r="F43" t="s">
        <v>2218</v>
      </c>
      <c r="G43" t="s">
        <v>2219</v>
      </c>
      <c r="H43">
        <v>1986</v>
      </c>
      <c r="I43">
        <v>57.8</v>
      </c>
      <c r="J43">
        <v>65</v>
      </c>
      <c r="K43">
        <v>-68</v>
      </c>
      <c r="L43">
        <v>68</v>
      </c>
      <c r="M43">
        <v>68</v>
      </c>
      <c r="N43">
        <v>-88</v>
      </c>
      <c r="O43">
        <v>88</v>
      </c>
      <c r="P43">
        <v>-92</v>
      </c>
      <c r="Q43">
        <v>88</v>
      </c>
      <c r="R43">
        <v>156</v>
      </c>
      <c r="S43">
        <v>205.49</v>
      </c>
    </row>
    <row r="44" spans="1:19">
      <c r="A44" t="s">
        <v>259</v>
      </c>
      <c r="B44">
        <v>213011</v>
      </c>
      <c r="C44" t="s">
        <v>453</v>
      </c>
      <c r="D44" t="s">
        <v>2215</v>
      </c>
      <c r="E44">
        <v>58</v>
      </c>
      <c r="F44" t="s">
        <v>1331</v>
      </c>
      <c r="G44" t="s">
        <v>675</v>
      </c>
      <c r="H44">
        <v>1986</v>
      </c>
      <c r="I44">
        <v>56.9</v>
      </c>
      <c r="J44">
        <v>58</v>
      </c>
      <c r="K44">
        <v>62</v>
      </c>
      <c r="L44">
        <v>65</v>
      </c>
      <c r="M44">
        <v>65</v>
      </c>
      <c r="N44">
        <v>70</v>
      </c>
      <c r="O44">
        <v>-76</v>
      </c>
      <c r="P44">
        <v>80</v>
      </c>
      <c r="Q44">
        <v>80</v>
      </c>
      <c r="R44">
        <v>145</v>
      </c>
      <c r="S44">
        <v>193.16</v>
      </c>
    </row>
    <row r="45" spans="1:19">
      <c r="A45" t="s">
        <v>259</v>
      </c>
      <c r="B45">
        <v>203335</v>
      </c>
      <c r="C45" t="s">
        <v>453</v>
      </c>
      <c r="D45" t="s">
        <v>2215</v>
      </c>
      <c r="E45">
        <v>58</v>
      </c>
      <c r="F45" t="s">
        <v>2220</v>
      </c>
      <c r="G45" t="s">
        <v>2221</v>
      </c>
      <c r="H45">
        <v>1987</v>
      </c>
      <c r="I45">
        <v>56.8</v>
      </c>
      <c r="J45">
        <v>58</v>
      </c>
      <c r="K45">
        <v>61</v>
      </c>
      <c r="L45">
        <v>-63</v>
      </c>
      <c r="M45">
        <v>61</v>
      </c>
      <c r="N45">
        <v>-74</v>
      </c>
      <c r="O45">
        <v>75</v>
      </c>
      <c r="P45">
        <v>78</v>
      </c>
      <c r="Q45">
        <v>78</v>
      </c>
      <c r="R45">
        <v>139</v>
      </c>
      <c r="S45">
        <v>185.41</v>
      </c>
    </row>
    <row r="46" spans="1:19">
      <c r="A46" t="s">
        <v>259</v>
      </c>
      <c r="B46">
        <v>184022</v>
      </c>
      <c r="C46" t="s">
        <v>453</v>
      </c>
      <c r="D46" t="s">
        <v>2215</v>
      </c>
      <c r="E46">
        <v>58</v>
      </c>
      <c r="F46" t="s">
        <v>658</v>
      </c>
      <c r="G46" t="s">
        <v>657</v>
      </c>
      <c r="H46">
        <v>1981</v>
      </c>
      <c r="I46">
        <v>57</v>
      </c>
      <c r="J46">
        <v>58</v>
      </c>
      <c r="K46">
        <v>-61</v>
      </c>
      <c r="L46">
        <v>-63</v>
      </c>
      <c r="M46">
        <v>58</v>
      </c>
      <c r="N46">
        <v>-78</v>
      </c>
      <c r="O46">
        <v>80</v>
      </c>
      <c r="P46">
        <v>-83</v>
      </c>
      <c r="Q46">
        <v>80</v>
      </c>
      <c r="R46">
        <v>138</v>
      </c>
      <c r="S46">
        <v>183.6</v>
      </c>
    </row>
    <row r="47" spans="1:19">
      <c r="A47" t="s">
        <v>259</v>
      </c>
      <c r="B47">
        <v>201726</v>
      </c>
      <c r="C47" t="s">
        <v>453</v>
      </c>
      <c r="D47" t="s">
        <v>2215</v>
      </c>
      <c r="E47">
        <v>58</v>
      </c>
      <c r="F47" t="s">
        <v>1358</v>
      </c>
      <c r="G47" t="s">
        <v>1452</v>
      </c>
      <c r="H47">
        <v>1981</v>
      </c>
      <c r="I47">
        <v>57.5</v>
      </c>
      <c r="J47">
        <v>48</v>
      </c>
      <c r="K47">
        <v>-50</v>
      </c>
      <c r="L47">
        <v>-50</v>
      </c>
      <c r="M47">
        <v>48</v>
      </c>
      <c r="N47">
        <v>58</v>
      </c>
      <c r="O47">
        <v>60</v>
      </c>
      <c r="P47">
        <v>62</v>
      </c>
      <c r="Q47">
        <v>62</v>
      </c>
      <c r="R47">
        <v>110</v>
      </c>
      <c r="S47">
        <v>145.43</v>
      </c>
    </row>
    <row r="48" spans="1:19">
      <c r="A48" t="s">
        <v>259</v>
      </c>
      <c r="B48">
        <v>218798</v>
      </c>
      <c r="C48" t="s">
        <v>442</v>
      </c>
      <c r="D48" t="s">
        <v>2222</v>
      </c>
      <c r="E48">
        <v>58</v>
      </c>
      <c r="F48" t="s">
        <v>2223</v>
      </c>
      <c r="G48" t="s">
        <v>2224</v>
      </c>
      <c r="H48">
        <v>2003</v>
      </c>
      <c r="I48">
        <v>55.6</v>
      </c>
      <c r="J48">
        <v>-33</v>
      </c>
      <c r="K48">
        <v>33</v>
      </c>
      <c r="L48">
        <v>-36</v>
      </c>
      <c r="M48">
        <v>33</v>
      </c>
      <c r="N48">
        <v>40</v>
      </c>
      <c r="O48">
        <v>43</v>
      </c>
      <c r="P48">
        <v>46</v>
      </c>
      <c r="Q48">
        <v>46</v>
      </c>
      <c r="R48">
        <v>79</v>
      </c>
      <c r="S48">
        <v>107.05</v>
      </c>
    </row>
    <row r="49" spans="1:19">
      <c r="A49" t="s">
        <v>259</v>
      </c>
      <c r="B49">
        <v>218448</v>
      </c>
      <c r="C49" t="s">
        <v>442</v>
      </c>
      <c r="D49" t="s">
        <v>2222</v>
      </c>
      <c r="E49">
        <v>58</v>
      </c>
      <c r="F49" t="s">
        <v>2168</v>
      </c>
      <c r="G49" t="s">
        <v>2225</v>
      </c>
      <c r="H49">
        <v>2002</v>
      </c>
      <c r="I49">
        <v>56.7</v>
      </c>
      <c r="J49">
        <v>27</v>
      </c>
      <c r="K49">
        <v>30</v>
      </c>
      <c r="L49">
        <v>-37</v>
      </c>
      <c r="M49">
        <v>30</v>
      </c>
      <c r="N49">
        <v>37</v>
      </c>
      <c r="O49">
        <v>42</v>
      </c>
      <c r="P49">
        <v>-44</v>
      </c>
      <c r="Q49">
        <v>42</v>
      </c>
      <c r="R49">
        <v>72</v>
      </c>
      <c r="S49">
        <v>96.16</v>
      </c>
    </row>
    <row r="50" spans="1:19">
      <c r="A50" t="s">
        <v>259</v>
      </c>
      <c r="B50">
        <v>202297</v>
      </c>
      <c r="C50" t="s">
        <v>442</v>
      </c>
      <c r="D50" t="s">
        <v>2222</v>
      </c>
      <c r="E50">
        <v>58</v>
      </c>
      <c r="F50" t="s">
        <v>2226</v>
      </c>
      <c r="G50" t="s">
        <v>2227</v>
      </c>
      <c r="H50">
        <v>2000</v>
      </c>
      <c r="I50">
        <v>58</v>
      </c>
      <c r="J50">
        <v>-64</v>
      </c>
      <c r="K50">
        <v>64</v>
      </c>
      <c r="L50">
        <v>68</v>
      </c>
      <c r="M50">
        <v>68</v>
      </c>
      <c r="N50">
        <v>82</v>
      </c>
      <c r="O50">
        <v>87</v>
      </c>
      <c r="P50">
        <v>91</v>
      </c>
      <c r="Q50">
        <v>91</v>
      </c>
      <c r="R50">
        <v>159</v>
      </c>
      <c r="S50">
        <v>208.93</v>
      </c>
    </row>
    <row r="51" spans="1:19">
      <c r="A51" t="s">
        <v>259</v>
      </c>
      <c r="B51">
        <v>216321</v>
      </c>
      <c r="C51" t="s">
        <v>442</v>
      </c>
      <c r="D51" t="s">
        <v>2222</v>
      </c>
      <c r="E51">
        <v>58</v>
      </c>
      <c r="F51" t="s">
        <v>2228</v>
      </c>
      <c r="G51" t="s">
        <v>2229</v>
      </c>
      <c r="H51">
        <v>2000</v>
      </c>
      <c r="I51">
        <v>56.1</v>
      </c>
      <c r="J51">
        <v>58</v>
      </c>
      <c r="K51">
        <v>-60</v>
      </c>
      <c r="L51">
        <v>61</v>
      </c>
      <c r="M51">
        <v>61</v>
      </c>
      <c r="N51">
        <v>-69</v>
      </c>
      <c r="O51">
        <v>72</v>
      </c>
      <c r="P51">
        <v>-76</v>
      </c>
      <c r="Q51">
        <v>72</v>
      </c>
      <c r="R51">
        <v>133</v>
      </c>
      <c r="S51">
        <v>179.02</v>
      </c>
    </row>
    <row r="52" spans="1:19">
      <c r="A52" t="s">
        <v>259</v>
      </c>
      <c r="B52">
        <v>180706</v>
      </c>
      <c r="C52" t="s">
        <v>442</v>
      </c>
      <c r="D52" t="s">
        <v>2222</v>
      </c>
      <c r="E52">
        <v>58</v>
      </c>
      <c r="F52" t="s">
        <v>2230</v>
      </c>
      <c r="G52" t="s">
        <v>1439</v>
      </c>
      <c r="H52">
        <v>1998</v>
      </c>
      <c r="I52">
        <v>56.3</v>
      </c>
      <c r="J52">
        <v>52</v>
      </c>
      <c r="K52">
        <v>56</v>
      </c>
      <c r="L52">
        <v>-57</v>
      </c>
      <c r="M52">
        <v>56</v>
      </c>
      <c r="N52">
        <v>66</v>
      </c>
      <c r="O52">
        <v>70</v>
      </c>
      <c r="P52">
        <v>-72</v>
      </c>
      <c r="Q52">
        <v>70</v>
      </c>
      <c r="R52">
        <v>126</v>
      </c>
      <c r="S52">
        <v>169.16</v>
      </c>
    </row>
    <row r="53" spans="1:19">
      <c r="A53" t="s">
        <v>259</v>
      </c>
      <c r="B53">
        <v>205843</v>
      </c>
      <c r="C53" t="s">
        <v>442</v>
      </c>
      <c r="D53" t="s">
        <v>2222</v>
      </c>
      <c r="E53">
        <v>58</v>
      </c>
      <c r="F53" t="s">
        <v>2231</v>
      </c>
      <c r="G53" t="s">
        <v>1390</v>
      </c>
      <c r="H53">
        <v>2002</v>
      </c>
      <c r="I53">
        <v>55.3</v>
      </c>
      <c r="J53">
        <v>-52</v>
      </c>
      <c r="K53">
        <v>52</v>
      </c>
      <c r="L53">
        <v>54</v>
      </c>
      <c r="M53">
        <v>54</v>
      </c>
      <c r="N53">
        <v>63</v>
      </c>
      <c r="O53">
        <v>65</v>
      </c>
      <c r="P53">
        <v>-67</v>
      </c>
      <c r="Q53">
        <v>65</v>
      </c>
      <c r="R53">
        <v>119</v>
      </c>
      <c r="S53">
        <v>161.9</v>
      </c>
    </row>
    <row r="54" spans="1:19">
      <c r="A54" t="s">
        <v>259</v>
      </c>
      <c r="B54">
        <v>218606</v>
      </c>
      <c r="C54" t="s">
        <v>442</v>
      </c>
      <c r="D54" t="s">
        <v>2222</v>
      </c>
      <c r="E54">
        <v>58</v>
      </c>
      <c r="F54" t="s">
        <v>2232</v>
      </c>
      <c r="G54" t="s">
        <v>2233</v>
      </c>
      <c r="H54">
        <v>1999</v>
      </c>
      <c r="I54">
        <v>56.5</v>
      </c>
      <c r="J54">
        <v>-48</v>
      </c>
      <c r="K54">
        <v>48</v>
      </c>
      <c r="L54">
        <v>50</v>
      </c>
      <c r="M54">
        <v>50</v>
      </c>
      <c r="N54">
        <v>60</v>
      </c>
      <c r="O54">
        <v>63</v>
      </c>
      <c r="P54">
        <v>64</v>
      </c>
      <c r="Q54">
        <v>64</v>
      </c>
      <c r="R54">
        <v>114</v>
      </c>
      <c r="S54">
        <v>152.65</v>
      </c>
    </row>
    <row r="55" spans="1:19">
      <c r="A55" t="s">
        <v>259</v>
      </c>
      <c r="B55">
        <v>201833</v>
      </c>
      <c r="C55" t="s">
        <v>442</v>
      </c>
      <c r="D55" t="s">
        <v>2222</v>
      </c>
      <c r="E55">
        <v>58</v>
      </c>
      <c r="F55" t="s">
        <v>2234</v>
      </c>
      <c r="G55" t="s">
        <v>2235</v>
      </c>
      <c r="H55">
        <v>1999</v>
      </c>
      <c r="I55">
        <v>57.5</v>
      </c>
      <c r="J55">
        <v>-49</v>
      </c>
      <c r="K55">
        <v>-49</v>
      </c>
      <c r="L55">
        <v>49</v>
      </c>
      <c r="M55">
        <v>49</v>
      </c>
      <c r="N55">
        <v>-61</v>
      </c>
      <c r="O55">
        <v>61</v>
      </c>
      <c r="P55">
        <v>64</v>
      </c>
      <c r="Q55">
        <v>64</v>
      </c>
      <c r="R55">
        <v>113</v>
      </c>
      <c r="S55">
        <v>149.4</v>
      </c>
    </row>
    <row r="57" spans="1:19">
      <c r="A57" t="s">
        <v>259</v>
      </c>
      <c r="B57">
        <v>209011</v>
      </c>
      <c r="C57" t="s">
        <v>504</v>
      </c>
      <c r="D57" t="s">
        <v>2236</v>
      </c>
      <c r="E57">
        <v>63</v>
      </c>
      <c r="F57" t="s">
        <v>1249</v>
      </c>
      <c r="G57" t="s">
        <v>1248</v>
      </c>
      <c r="H57">
        <v>1996</v>
      </c>
      <c r="I57">
        <v>62.5</v>
      </c>
      <c r="J57">
        <v>76</v>
      </c>
      <c r="K57">
        <v>79</v>
      </c>
      <c r="L57">
        <v>82</v>
      </c>
      <c r="M57">
        <v>82</v>
      </c>
      <c r="N57">
        <v>95</v>
      </c>
      <c r="O57">
        <v>-97</v>
      </c>
      <c r="P57">
        <v>-97</v>
      </c>
      <c r="Q57">
        <v>95</v>
      </c>
      <c r="R57">
        <v>177</v>
      </c>
      <c r="S57">
        <v>221.16</v>
      </c>
    </row>
    <row r="58" spans="1:19">
      <c r="A58" t="s">
        <v>259</v>
      </c>
      <c r="B58">
        <v>211946</v>
      </c>
      <c r="C58" t="s">
        <v>504</v>
      </c>
      <c r="D58" t="s">
        <v>2236</v>
      </c>
      <c r="E58">
        <v>63</v>
      </c>
      <c r="F58" t="s">
        <v>2237</v>
      </c>
      <c r="G58" t="s">
        <v>1422</v>
      </c>
      <c r="H58">
        <v>1997</v>
      </c>
      <c r="I58">
        <v>62.8</v>
      </c>
      <c r="J58">
        <v>62</v>
      </c>
      <c r="K58">
        <v>-66</v>
      </c>
      <c r="L58">
        <v>67</v>
      </c>
      <c r="M58">
        <v>67</v>
      </c>
      <c r="N58">
        <v>85</v>
      </c>
      <c r="O58">
        <v>88</v>
      </c>
      <c r="P58">
        <v>-91</v>
      </c>
      <c r="Q58">
        <v>88</v>
      </c>
      <c r="R58">
        <v>155</v>
      </c>
      <c r="S58">
        <v>193.08</v>
      </c>
    </row>
    <row r="59" spans="1:19">
      <c r="A59" t="s">
        <v>259</v>
      </c>
      <c r="B59">
        <v>163726</v>
      </c>
      <c r="C59" t="s">
        <v>504</v>
      </c>
      <c r="D59" t="s">
        <v>2236</v>
      </c>
      <c r="E59">
        <v>63</v>
      </c>
      <c r="F59" t="s">
        <v>2238</v>
      </c>
      <c r="G59" t="s">
        <v>2239</v>
      </c>
      <c r="H59">
        <v>1995</v>
      </c>
      <c r="I59">
        <v>60</v>
      </c>
      <c r="J59">
        <v>54</v>
      </c>
      <c r="K59">
        <v>57</v>
      </c>
      <c r="L59">
        <v>-59</v>
      </c>
      <c r="M59">
        <v>57</v>
      </c>
      <c r="N59">
        <v>70</v>
      </c>
      <c r="O59">
        <v>-73</v>
      </c>
      <c r="P59">
        <v>73</v>
      </c>
      <c r="Q59">
        <v>73</v>
      </c>
      <c r="R59">
        <v>130</v>
      </c>
      <c r="S59">
        <v>166.86</v>
      </c>
    </row>
    <row r="60" spans="1:19">
      <c r="A60" t="s">
        <v>259</v>
      </c>
      <c r="B60">
        <v>177349</v>
      </c>
      <c r="C60" t="s">
        <v>504</v>
      </c>
      <c r="D60" t="s">
        <v>2236</v>
      </c>
      <c r="E60">
        <v>63</v>
      </c>
      <c r="F60" t="s">
        <v>2240</v>
      </c>
      <c r="G60" t="s">
        <v>2241</v>
      </c>
      <c r="H60">
        <v>1995</v>
      </c>
      <c r="I60">
        <v>59.7</v>
      </c>
      <c r="J60">
        <v>50</v>
      </c>
      <c r="K60">
        <v>53</v>
      </c>
      <c r="L60">
        <v>-55</v>
      </c>
      <c r="M60">
        <v>53</v>
      </c>
      <c r="N60">
        <v>66</v>
      </c>
      <c r="O60">
        <v>-69</v>
      </c>
      <c r="P60">
        <v>-69</v>
      </c>
      <c r="Q60">
        <v>66</v>
      </c>
      <c r="R60">
        <v>119</v>
      </c>
      <c r="S60">
        <v>153.26</v>
      </c>
    </row>
    <row r="61" spans="1:19">
      <c r="A61" t="s">
        <v>259</v>
      </c>
      <c r="B61">
        <v>198135</v>
      </c>
      <c r="C61" t="s">
        <v>739</v>
      </c>
      <c r="D61" t="s">
        <v>2242</v>
      </c>
      <c r="E61">
        <v>63</v>
      </c>
      <c r="F61" t="s">
        <v>2243</v>
      </c>
      <c r="G61" t="s">
        <v>2244</v>
      </c>
      <c r="H61">
        <v>1977</v>
      </c>
      <c r="I61">
        <v>61.6</v>
      </c>
      <c r="J61">
        <v>29</v>
      </c>
      <c r="K61">
        <v>32</v>
      </c>
      <c r="L61">
        <v>35</v>
      </c>
      <c r="M61">
        <v>35</v>
      </c>
      <c r="N61">
        <v>45</v>
      </c>
      <c r="O61">
        <v>47</v>
      </c>
      <c r="P61">
        <v>-49</v>
      </c>
      <c r="Q61">
        <v>47</v>
      </c>
      <c r="R61">
        <v>82</v>
      </c>
      <c r="S61">
        <v>103.42</v>
      </c>
    </row>
    <row r="62" spans="1:19">
      <c r="A62" t="s">
        <v>259</v>
      </c>
      <c r="B62">
        <v>174148</v>
      </c>
      <c r="C62" t="s">
        <v>739</v>
      </c>
      <c r="D62" t="s">
        <v>2242</v>
      </c>
      <c r="E62">
        <v>63</v>
      </c>
      <c r="F62" t="s">
        <v>2245</v>
      </c>
      <c r="G62" t="s">
        <v>2246</v>
      </c>
      <c r="H62">
        <v>1972</v>
      </c>
      <c r="I62">
        <v>62.4</v>
      </c>
      <c r="J62">
        <v>-63</v>
      </c>
      <c r="K62">
        <v>66</v>
      </c>
      <c r="L62">
        <v>-68</v>
      </c>
      <c r="M62">
        <v>66</v>
      </c>
      <c r="N62">
        <v>-76</v>
      </c>
      <c r="O62">
        <v>76</v>
      </c>
      <c r="P62">
        <v>-80</v>
      </c>
      <c r="Q62">
        <v>76</v>
      </c>
      <c r="R62">
        <v>142</v>
      </c>
      <c r="S62">
        <v>177.61</v>
      </c>
    </row>
    <row r="63" spans="1:19">
      <c r="A63" t="s">
        <v>259</v>
      </c>
      <c r="B63">
        <v>218322</v>
      </c>
      <c r="C63" t="s">
        <v>453</v>
      </c>
      <c r="D63" t="s">
        <v>2247</v>
      </c>
      <c r="E63">
        <v>63</v>
      </c>
      <c r="F63" t="s">
        <v>2248</v>
      </c>
      <c r="G63" t="s">
        <v>686</v>
      </c>
      <c r="H63">
        <v>1989</v>
      </c>
      <c r="I63">
        <v>61.9</v>
      </c>
      <c r="J63">
        <v>67</v>
      </c>
      <c r="K63">
        <v>72</v>
      </c>
      <c r="L63">
        <v>75</v>
      </c>
      <c r="M63">
        <v>75</v>
      </c>
      <c r="N63">
        <v>90</v>
      </c>
      <c r="O63">
        <v>93</v>
      </c>
      <c r="P63">
        <v>96</v>
      </c>
      <c r="Q63">
        <v>96</v>
      </c>
      <c r="R63">
        <v>171</v>
      </c>
      <c r="S63">
        <v>214.99</v>
      </c>
    </row>
    <row r="64" spans="1:19">
      <c r="A64" t="s">
        <v>259</v>
      </c>
      <c r="B64">
        <v>195327</v>
      </c>
      <c r="C64" t="s">
        <v>453</v>
      </c>
      <c r="D64" t="s">
        <v>2247</v>
      </c>
      <c r="E64">
        <v>63</v>
      </c>
      <c r="F64" t="s">
        <v>1366</v>
      </c>
      <c r="G64" t="s">
        <v>1365</v>
      </c>
      <c r="H64">
        <v>1989</v>
      </c>
      <c r="I64">
        <v>62.8</v>
      </c>
      <c r="J64">
        <v>-77</v>
      </c>
      <c r="K64">
        <v>77</v>
      </c>
      <c r="L64">
        <v>-81</v>
      </c>
      <c r="M64">
        <v>77</v>
      </c>
      <c r="N64">
        <v>-92</v>
      </c>
      <c r="O64">
        <v>92</v>
      </c>
      <c r="P64">
        <v>-95</v>
      </c>
      <c r="Q64">
        <v>92</v>
      </c>
      <c r="R64">
        <v>169</v>
      </c>
      <c r="S64">
        <v>210.52</v>
      </c>
    </row>
    <row r="65" spans="1:19">
      <c r="A65" t="s">
        <v>259</v>
      </c>
      <c r="B65">
        <v>207977</v>
      </c>
      <c r="C65" t="s">
        <v>453</v>
      </c>
      <c r="D65" t="s">
        <v>2247</v>
      </c>
      <c r="E65">
        <v>63</v>
      </c>
      <c r="F65" t="s">
        <v>1350</v>
      </c>
      <c r="G65" t="s">
        <v>1349</v>
      </c>
      <c r="H65">
        <v>1989</v>
      </c>
      <c r="I65">
        <v>60.4</v>
      </c>
      <c r="J65">
        <v>62</v>
      </c>
      <c r="K65">
        <v>-66</v>
      </c>
      <c r="L65">
        <v>-69</v>
      </c>
      <c r="M65">
        <v>62</v>
      </c>
      <c r="N65">
        <v>85</v>
      </c>
      <c r="O65">
        <v>-89</v>
      </c>
      <c r="P65">
        <v>91</v>
      </c>
      <c r="Q65">
        <v>91</v>
      </c>
      <c r="R65">
        <v>153</v>
      </c>
      <c r="S65">
        <v>195.5</v>
      </c>
    </row>
    <row r="66" spans="1:19">
      <c r="A66" t="s">
        <v>259</v>
      </c>
      <c r="B66">
        <v>218301</v>
      </c>
      <c r="C66" t="s">
        <v>453</v>
      </c>
      <c r="D66" t="s">
        <v>2247</v>
      </c>
      <c r="E66">
        <v>63</v>
      </c>
      <c r="F66" t="s">
        <v>2249</v>
      </c>
      <c r="G66" t="s">
        <v>2250</v>
      </c>
      <c r="H66">
        <v>1984</v>
      </c>
      <c r="I66">
        <v>60.4</v>
      </c>
      <c r="J66">
        <v>59</v>
      </c>
      <c r="K66">
        <v>62</v>
      </c>
      <c r="L66">
        <v>65</v>
      </c>
      <c r="M66">
        <v>65</v>
      </c>
      <c r="N66">
        <v>81</v>
      </c>
      <c r="O66">
        <v>83</v>
      </c>
      <c r="P66">
        <v>-85</v>
      </c>
      <c r="Q66">
        <v>83</v>
      </c>
      <c r="R66">
        <v>148</v>
      </c>
      <c r="S66">
        <v>189.11</v>
      </c>
    </row>
    <row r="67" spans="1:19">
      <c r="A67" t="s">
        <v>259</v>
      </c>
      <c r="B67">
        <v>208079</v>
      </c>
      <c r="C67" t="s">
        <v>453</v>
      </c>
      <c r="D67" t="s">
        <v>2247</v>
      </c>
      <c r="E67">
        <v>63</v>
      </c>
      <c r="F67" t="s">
        <v>2251</v>
      </c>
      <c r="G67" t="s">
        <v>2252</v>
      </c>
      <c r="H67">
        <v>1994</v>
      </c>
      <c r="I67">
        <v>61.6</v>
      </c>
      <c r="J67">
        <v>60</v>
      </c>
      <c r="K67">
        <v>-65</v>
      </c>
      <c r="L67">
        <v>-67</v>
      </c>
      <c r="M67">
        <v>60</v>
      </c>
      <c r="N67">
        <v>80</v>
      </c>
      <c r="O67">
        <v>84</v>
      </c>
      <c r="P67">
        <v>-90</v>
      </c>
      <c r="Q67">
        <v>84</v>
      </c>
      <c r="R67">
        <v>144</v>
      </c>
      <c r="S67">
        <v>181.62</v>
      </c>
    </row>
    <row r="68" spans="1:19">
      <c r="A68" t="s">
        <v>259</v>
      </c>
      <c r="B68">
        <v>206870</v>
      </c>
      <c r="C68" t="s">
        <v>453</v>
      </c>
      <c r="D68" t="s">
        <v>2247</v>
      </c>
      <c r="E68">
        <v>63</v>
      </c>
      <c r="F68" t="s">
        <v>2253</v>
      </c>
      <c r="G68" t="s">
        <v>2254</v>
      </c>
      <c r="H68">
        <v>1989</v>
      </c>
      <c r="I68">
        <v>61.4</v>
      </c>
      <c r="J68">
        <v>56</v>
      </c>
      <c r="K68">
        <v>59</v>
      </c>
      <c r="L68">
        <v>-62</v>
      </c>
      <c r="M68">
        <v>59</v>
      </c>
      <c r="N68">
        <v>-81</v>
      </c>
      <c r="O68">
        <v>81</v>
      </c>
      <c r="P68">
        <v>84</v>
      </c>
      <c r="Q68">
        <v>84</v>
      </c>
      <c r="R68">
        <v>143</v>
      </c>
      <c r="S68">
        <v>180.74</v>
      </c>
    </row>
    <row r="69" spans="1:19">
      <c r="A69" t="s">
        <v>259</v>
      </c>
      <c r="B69">
        <v>168687</v>
      </c>
      <c r="C69" t="s">
        <v>453</v>
      </c>
      <c r="D69" t="s">
        <v>2247</v>
      </c>
      <c r="E69">
        <v>63</v>
      </c>
      <c r="F69" t="s">
        <v>2255</v>
      </c>
      <c r="G69" t="s">
        <v>2256</v>
      </c>
      <c r="H69">
        <v>1984</v>
      </c>
      <c r="I69">
        <v>61.3</v>
      </c>
      <c r="J69">
        <v>55</v>
      </c>
      <c r="K69">
        <v>-58</v>
      </c>
      <c r="L69">
        <v>59</v>
      </c>
      <c r="M69">
        <v>59</v>
      </c>
      <c r="N69">
        <v>76</v>
      </c>
      <c r="O69">
        <v>80</v>
      </c>
      <c r="P69">
        <v>83</v>
      </c>
      <c r="Q69">
        <v>83</v>
      </c>
      <c r="R69">
        <v>142</v>
      </c>
      <c r="S69">
        <v>179.67</v>
      </c>
    </row>
    <row r="70" spans="1:19">
      <c r="A70" t="s">
        <v>259</v>
      </c>
      <c r="B70">
        <v>207988</v>
      </c>
      <c r="C70" t="s">
        <v>453</v>
      </c>
      <c r="D70" t="s">
        <v>2247</v>
      </c>
      <c r="E70">
        <v>63</v>
      </c>
      <c r="F70" t="s">
        <v>1360</v>
      </c>
      <c r="G70" t="s">
        <v>686</v>
      </c>
      <c r="H70">
        <v>1993</v>
      </c>
      <c r="I70">
        <v>61.8</v>
      </c>
      <c r="J70">
        <v>57</v>
      </c>
      <c r="K70">
        <v>61</v>
      </c>
      <c r="L70">
        <v>65</v>
      </c>
      <c r="M70">
        <v>65</v>
      </c>
      <c r="N70">
        <v>-76</v>
      </c>
      <c r="O70">
        <v>77</v>
      </c>
      <c r="P70">
        <v>-81</v>
      </c>
      <c r="Q70">
        <v>77</v>
      </c>
      <c r="R70">
        <v>142</v>
      </c>
      <c r="S70">
        <v>178.72</v>
      </c>
    </row>
    <row r="71" spans="1:19">
      <c r="A71" t="s">
        <v>259</v>
      </c>
      <c r="B71">
        <v>208134</v>
      </c>
      <c r="C71" t="s">
        <v>453</v>
      </c>
      <c r="D71" t="s">
        <v>2247</v>
      </c>
      <c r="E71">
        <v>63</v>
      </c>
      <c r="F71" t="s">
        <v>2257</v>
      </c>
      <c r="G71" t="s">
        <v>1541</v>
      </c>
      <c r="H71">
        <v>1986</v>
      </c>
      <c r="I71">
        <v>62.1</v>
      </c>
      <c r="J71">
        <v>55</v>
      </c>
      <c r="K71">
        <v>58</v>
      </c>
      <c r="L71">
        <v>64</v>
      </c>
      <c r="M71">
        <v>64</v>
      </c>
      <c r="N71">
        <v>75</v>
      </c>
      <c r="O71">
        <v>78</v>
      </c>
      <c r="P71">
        <v>-82</v>
      </c>
      <c r="Q71">
        <v>78</v>
      </c>
      <c r="R71">
        <v>142</v>
      </c>
      <c r="S71">
        <v>178.16</v>
      </c>
    </row>
    <row r="72" spans="1:19">
      <c r="A72" t="s">
        <v>259</v>
      </c>
      <c r="B72">
        <v>216631</v>
      </c>
      <c r="C72" t="s">
        <v>453</v>
      </c>
      <c r="D72" t="s">
        <v>2247</v>
      </c>
      <c r="E72">
        <v>63</v>
      </c>
      <c r="F72" t="s">
        <v>2258</v>
      </c>
      <c r="G72" t="s">
        <v>2259</v>
      </c>
      <c r="H72">
        <v>1991</v>
      </c>
      <c r="I72">
        <v>62.6</v>
      </c>
      <c r="J72">
        <v>-55</v>
      </c>
      <c r="K72">
        <v>-55</v>
      </c>
      <c r="L72">
        <v>55</v>
      </c>
      <c r="M72">
        <v>55</v>
      </c>
      <c r="N72">
        <v>-65</v>
      </c>
      <c r="O72">
        <v>-65</v>
      </c>
      <c r="P72">
        <v>-65</v>
      </c>
      <c r="Q72">
        <v>0</v>
      </c>
      <c r="R72">
        <v>0</v>
      </c>
      <c r="S72">
        <v>0</v>
      </c>
    </row>
    <row r="73" spans="1:19">
      <c r="A73" t="s">
        <v>259</v>
      </c>
      <c r="B73">
        <v>205519</v>
      </c>
      <c r="C73" t="s">
        <v>442</v>
      </c>
      <c r="D73" t="s">
        <v>2260</v>
      </c>
      <c r="E73">
        <v>63</v>
      </c>
      <c r="F73" t="s">
        <v>2261</v>
      </c>
      <c r="G73" t="s">
        <v>2262</v>
      </c>
      <c r="H73">
        <v>2001</v>
      </c>
      <c r="I73">
        <v>61.9</v>
      </c>
      <c r="J73">
        <v>65</v>
      </c>
      <c r="K73">
        <v>-70</v>
      </c>
      <c r="L73">
        <v>-70</v>
      </c>
      <c r="M73">
        <v>65</v>
      </c>
      <c r="N73">
        <v>80</v>
      </c>
      <c r="O73">
        <v>-84</v>
      </c>
      <c r="P73">
        <v>84</v>
      </c>
      <c r="Q73">
        <v>84</v>
      </c>
      <c r="R73">
        <v>149</v>
      </c>
      <c r="S73">
        <v>187.33</v>
      </c>
    </row>
    <row r="74" spans="1:19">
      <c r="A74" t="s">
        <v>259</v>
      </c>
      <c r="B74">
        <v>211052</v>
      </c>
      <c r="C74" t="s">
        <v>442</v>
      </c>
      <c r="D74" t="s">
        <v>2260</v>
      </c>
      <c r="E74">
        <v>63</v>
      </c>
      <c r="F74" t="s">
        <v>1281</v>
      </c>
      <c r="G74" t="s">
        <v>1280</v>
      </c>
      <c r="H74">
        <v>2059</v>
      </c>
      <c r="I74">
        <v>62</v>
      </c>
      <c r="J74">
        <v>-55</v>
      </c>
      <c r="K74">
        <v>55</v>
      </c>
      <c r="L74">
        <v>57</v>
      </c>
      <c r="M74">
        <v>57</v>
      </c>
      <c r="N74">
        <v>80</v>
      </c>
      <c r="O74">
        <v>85</v>
      </c>
      <c r="P74">
        <v>-88</v>
      </c>
      <c r="Q74">
        <v>85</v>
      </c>
      <c r="R74">
        <v>142</v>
      </c>
      <c r="S74">
        <v>178.35</v>
      </c>
    </row>
    <row r="75" spans="1:19">
      <c r="A75" t="s">
        <v>259</v>
      </c>
      <c r="B75">
        <v>194888</v>
      </c>
      <c r="C75" t="s">
        <v>442</v>
      </c>
      <c r="D75" t="s">
        <v>2260</v>
      </c>
      <c r="E75">
        <v>63</v>
      </c>
      <c r="F75" t="s">
        <v>2263</v>
      </c>
      <c r="G75" t="s">
        <v>2264</v>
      </c>
      <c r="H75">
        <v>1999</v>
      </c>
      <c r="I75">
        <v>58.7</v>
      </c>
      <c r="J75">
        <v>-56</v>
      </c>
      <c r="K75">
        <v>56</v>
      </c>
      <c r="L75">
        <v>-59</v>
      </c>
      <c r="M75">
        <v>56</v>
      </c>
      <c r="N75">
        <v>69</v>
      </c>
      <c r="O75">
        <v>73</v>
      </c>
      <c r="P75">
        <v>-77</v>
      </c>
      <c r="Q75">
        <v>73</v>
      </c>
      <c r="R75">
        <v>129</v>
      </c>
      <c r="S75">
        <v>168.08</v>
      </c>
    </row>
    <row r="76" spans="1:19">
      <c r="A76" t="s">
        <v>259</v>
      </c>
      <c r="B76">
        <v>214196</v>
      </c>
      <c r="C76" t="s">
        <v>442</v>
      </c>
      <c r="D76" t="s">
        <v>2260</v>
      </c>
      <c r="E76">
        <v>63</v>
      </c>
      <c r="F76" t="s">
        <v>2265</v>
      </c>
      <c r="G76" t="s">
        <v>2266</v>
      </c>
      <c r="H76">
        <v>1999</v>
      </c>
      <c r="I76">
        <v>60.7</v>
      </c>
      <c r="J76">
        <v>-48</v>
      </c>
      <c r="K76">
        <v>51</v>
      </c>
      <c r="L76">
        <v>-54</v>
      </c>
      <c r="M76">
        <v>51</v>
      </c>
      <c r="N76">
        <v>63</v>
      </c>
      <c r="O76">
        <v>66</v>
      </c>
      <c r="P76">
        <v>-69</v>
      </c>
      <c r="Q76">
        <v>66</v>
      </c>
      <c r="R76">
        <v>117</v>
      </c>
      <c r="S76">
        <v>149.01</v>
      </c>
    </row>
    <row r="77" spans="1:19">
      <c r="A77" t="s">
        <v>259</v>
      </c>
      <c r="B77">
        <v>197938</v>
      </c>
      <c r="C77" t="s">
        <v>442</v>
      </c>
      <c r="D77" t="s">
        <v>2260</v>
      </c>
      <c r="E77">
        <v>63</v>
      </c>
      <c r="F77" t="s">
        <v>2267</v>
      </c>
      <c r="G77" t="s">
        <v>2268</v>
      </c>
      <c r="H77">
        <v>1999</v>
      </c>
      <c r="I77">
        <v>62.4</v>
      </c>
      <c r="J77">
        <v>46</v>
      </c>
      <c r="K77">
        <v>50</v>
      </c>
      <c r="L77">
        <v>-53</v>
      </c>
      <c r="M77">
        <v>50</v>
      </c>
      <c r="N77">
        <v>60</v>
      </c>
      <c r="O77">
        <v>63</v>
      </c>
      <c r="P77">
        <v>66</v>
      </c>
      <c r="Q77">
        <v>66</v>
      </c>
      <c r="R77">
        <v>116</v>
      </c>
      <c r="S77">
        <v>145.09</v>
      </c>
    </row>
    <row r="78" spans="1:19">
      <c r="A78" t="s">
        <v>259</v>
      </c>
      <c r="B78">
        <v>201696</v>
      </c>
      <c r="C78" t="s">
        <v>442</v>
      </c>
      <c r="D78" t="s">
        <v>2260</v>
      </c>
      <c r="E78">
        <v>63</v>
      </c>
      <c r="F78" t="s">
        <v>2269</v>
      </c>
      <c r="G78" t="s">
        <v>1422</v>
      </c>
      <c r="H78">
        <v>2001</v>
      </c>
      <c r="I78">
        <v>61.5</v>
      </c>
      <c r="J78">
        <v>42</v>
      </c>
      <c r="K78">
        <v>45</v>
      </c>
      <c r="L78">
        <v>48</v>
      </c>
      <c r="M78">
        <v>48</v>
      </c>
      <c r="N78">
        <v>55</v>
      </c>
      <c r="O78">
        <v>58</v>
      </c>
      <c r="P78">
        <v>60</v>
      </c>
      <c r="Q78">
        <v>60</v>
      </c>
      <c r="R78">
        <v>108</v>
      </c>
      <c r="S78">
        <v>136.36000000000001</v>
      </c>
    </row>
    <row r="80" spans="1:19">
      <c r="A80" t="s">
        <v>259</v>
      </c>
      <c r="B80">
        <v>201421</v>
      </c>
      <c r="C80" t="s">
        <v>504</v>
      </c>
      <c r="D80" t="s">
        <v>2270</v>
      </c>
      <c r="E80">
        <v>69</v>
      </c>
      <c r="F80" t="s">
        <v>2271</v>
      </c>
      <c r="G80" t="s">
        <v>2233</v>
      </c>
      <c r="H80">
        <v>1997</v>
      </c>
      <c r="I80">
        <v>68.7</v>
      </c>
      <c r="J80">
        <v>69</v>
      </c>
      <c r="K80">
        <v>71</v>
      </c>
      <c r="L80">
        <v>-74</v>
      </c>
      <c r="M80">
        <v>71</v>
      </c>
      <c r="N80">
        <v>-84</v>
      </c>
      <c r="O80">
        <v>84</v>
      </c>
      <c r="P80">
        <v>86</v>
      </c>
      <c r="Q80">
        <v>86</v>
      </c>
      <c r="R80">
        <v>157</v>
      </c>
      <c r="S80">
        <v>185.42</v>
      </c>
    </row>
    <row r="81" spans="1:19">
      <c r="A81" t="s">
        <v>259</v>
      </c>
      <c r="B81">
        <v>193541</v>
      </c>
      <c r="C81" t="s">
        <v>504</v>
      </c>
      <c r="D81" t="s">
        <v>2270</v>
      </c>
      <c r="E81">
        <v>69</v>
      </c>
      <c r="F81" t="s">
        <v>2272</v>
      </c>
      <c r="G81" t="s">
        <v>2233</v>
      </c>
      <c r="H81">
        <v>1997</v>
      </c>
      <c r="I81">
        <v>68.2</v>
      </c>
      <c r="J81">
        <v>-56</v>
      </c>
      <c r="K81">
        <v>56</v>
      </c>
      <c r="L81">
        <v>59</v>
      </c>
      <c r="M81">
        <v>59</v>
      </c>
      <c r="N81">
        <v>-81</v>
      </c>
      <c r="O81">
        <v>81</v>
      </c>
      <c r="P81">
        <v>-83</v>
      </c>
      <c r="Q81">
        <v>81</v>
      </c>
      <c r="R81">
        <v>140</v>
      </c>
      <c r="S81">
        <v>166.01</v>
      </c>
    </row>
    <row r="82" spans="1:19">
      <c r="A82" t="s">
        <v>259</v>
      </c>
      <c r="B82">
        <v>196400</v>
      </c>
      <c r="C82" t="s">
        <v>739</v>
      </c>
      <c r="D82" t="s">
        <v>2273</v>
      </c>
      <c r="E82">
        <v>69</v>
      </c>
      <c r="F82" t="s">
        <v>2274</v>
      </c>
      <c r="G82" t="s">
        <v>2256</v>
      </c>
      <c r="H82">
        <v>1972</v>
      </c>
      <c r="I82">
        <v>68.099999999999994</v>
      </c>
      <c r="J82">
        <v>31</v>
      </c>
      <c r="K82">
        <v>34</v>
      </c>
      <c r="L82">
        <v>38</v>
      </c>
      <c r="M82">
        <v>38</v>
      </c>
      <c r="N82">
        <v>40</v>
      </c>
      <c r="O82">
        <v>44</v>
      </c>
      <c r="P82">
        <v>47</v>
      </c>
      <c r="Q82">
        <v>47</v>
      </c>
      <c r="R82">
        <v>85</v>
      </c>
      <c r="S82">
        <v>100.88</v>
      </c>
    </row>
    <row r="83" spans="1:19">
      <c r="A83" t="s">
        <v>259</v>
      </c>
      <c r="B83">
        <v>208661</v>
      </c>
      <c r="C83" t="s">
        <v>739</v>
      </c>
      <c r="D83" t="s">
        <v>2273</v>
      </c>
      <c r="E83">
        <v>69</v>
      </c>
      <c r="F83" t="s">
        <v>2179</v>
      </c>
      <c r="G83" t="s">
        <v>2275</v>
      </c>
      <c r="H83">
        <v>1977</v>
      </c>
      <c r="I83">
        <v>66.5</v>
      </c>
      <c r="J83">
        <v>43</v>
      </c>
      <c r="K83">
        <v>45</v>
      </c>
      <c r="L83">
        <v>47</v>
      </c>
      <c r="M83">
        <v>47</v>
      </c>
      <c r="N83">
        <v>56</v>
      </c>
      <c r="O83">
        <v>58</v>
      </c>
      <c r="P83">
        <v>61</v>
      </c>
      <c r="Q83">
        <v>61</v>
      </c>
      <c r="R83">
        <v>108</v>
      </c>
      <c r="S83">
        <v>129.93</v>
      </c>
    </row>
    <row r="84" spans="1:19">
      <c r="A84" t="s">
        <v>259</v>
      </c>
      <c r="B84">
        <v>188231</v>
      </c>
      <c r="C84" t="s">
        <v>453</v>
      </c>
      <c r="D84" t="s">
        <v>2276</v>
      </c>
      <c r="E84">
        <v>69</v>
      </c>
      <c r="F84" t="s">
        <v>1431</v>
      </c>
      <c r="G84" t="s">
        <v>1430</v>
      </c>
      <c r="H84">
        <v>1981</v>
      </c>
      <c r="I84">
        <v>67.900000000000006</v>
      </c>
      <c r="J84">
        <v>80</v>
      </c>
      <c r="K84">
        <v>85</v>
      </c>
      <c r="L84">
        <v>87</v>
      </c>
      <c r="M84">
        <v>87</v>
      </c>
      <c r="N84">
        <v>95</v>
      </c>
      <c r="O84">
        <v>100</v>
      </c>
      <c r="P84">
        <v>102</v>
      </c>
      <c r="Q84">
        <v>102</v>
      </c>
      <c r="R84">
        <v>189</v>
      </c>
      <c r="S84">
        <v>224.67</v>
      </c>
    </row>
    <row r="85" spans="1:19">
      <c r="A85" t="s">
        <v>259</v>
      </c>
      <c r="B85">
        <v>211861</v>
      </c>
      <c r="C85" t="s">
        <v>453</v>
      </c>
      <c r="D85" t="s">
        <v>2276</v>
      </c>
      <c r="E85">
        <v>69</v>
      </c>
      <c r="F85" t="s">
        <v>2277</v>
      </c>
      <c r="G85" t="s">
        <v>2278</v>
      </c>
      <c r="H85">
        <v>1986</v>
      </c>
      <c r="I85">
        <v>68.3</v>
      </c>
      <c r="J85">
        <v>78</v>
      </c>
      <c r="K85">
        <v>-81</v>
      </c>
      <c r="L85">
        <v>-81</v>
      </c>
      <c r="M85">
        <v>78</v>
      </c>
      <c r="N85">
        <v>98</v>
      </c>
      <c r="O85">
        <v>101</v>
      </c>
      <c r="P85">
        <v>-105</v>
      </c>
      <c r="Q85">
        <v>101</v>
      </c>
      <c r="R85">
        <v>179</v>
      </c>
      <c r="S85">
        <v>212.09</v>
      </c>
    </row>
    <row r="86" spans="1:19">
      <c r="A86" t="s">
        <v>259</v>
      </c>
      <c r="B86">
        <v>201606</v>
      </c>
      <c r="C86" t="s">
        <v>453</v>
      </c>
      <c r="D86" t="s">
        <v>2276</v>
      </c>
      <c r="E86">
        <v>69</v>
      </c>
      <c r="F86" t="s">
        <v>2279</v>
      </c>
      <c r="G86" t="s">
        <v>2280</v>
      </c>
      <c r="H86">
        <v>1987</v>
      </c>
      <c r="I86">
        <v>67.7</v>
      </c>
      <c r="J86">
        <v>78</v>
      </c>
      <c r="K86">
        <v>-81</v>
      </c>
      <c r="L86">
        <v>-82</v>
      </c>
      <c r="M86">
        <v>78</v>
      </c>
      <c r="N86">
        <v>-100</v>
      </c>
      <c r="O86">
        <v>100</v>
      </c>
      <c r="P86">
        <v>-105</v>
      </c>
      <c r="Q86">
        <v>100</v>
      </c>
      <c r="R86">
        <v>178</v>
      </c>
      <c r="S86">
        <v>211.95</v>
      </c>
    </row>
    <row r="87" spans="1:19">
      <c r="A87" t="s">
        <v>259</v>
      </c>
      <c r="B87">
        <v>178789</v>
      </c>
      <c r="C87" t="s">
        <v>453</v>
      </c>
      <c r="D87" t="s">
        <v>2276</v>
      </c>
      <c r="E87">
        <v>69</v>
      </c>
      <c r="F87" t="s">
        <v>1437</v>
      </c>
      <c r="G87" t="s">
        <v>1436</v>
      </c>
      <c r="H87">
        <v>1990</v>
      </c>
      <c r="I87">
        <v>67.2</v>
      </c>
      <c r="J87">
        <v>65</v>
      </c>
      <c r="K87">
        <v>72</v>
      </c>
      <c r="L87">
        <v>75</v>
      </c>
      <c r="M87">
        <v>75</v>
      </c>
      <c r="N87">
        <v>90</v>
      </c>
      <c r="O87">
        <v>93</v>
      </c>
      <c r="P87">
        <v>97</v>
      </c>
      <c r="Q87">
        <v>97</v>
      </c>
      <c r="R87">
        <v>172</v>
      </c>
      <c r="S87">
        <v>205.67</v>
      </c>
    </row>
    <row r="88" spans="1:19">
      <c r="A88" t="s">
        <v>259</v>
      </c>
      <c r="B88">
        <v>218902</v>
      </c>
      <c r="C88" t="s">
        <v>453</v>
      </c>
      <c r="D88" t="s">
        <v>2276</v>
      </c>
      <c r="E88">
        <v>69</v>
      </c>
      <c r="F88" t="s">
        <v>2281</v>
      </c>
      <c r="G88" t="s">
        <v>2282</v>
      </c>
      <c r="H88">
        <v>1990</v>
      </c>
      <c r="I88">
        <v>68.3</v>
      </c>
      <c r="J88">
        <v>70</v>
      </c>
      <c r="K88">
        <v>-75</v>
      </c>
      <c r="L88">
        <v>-76</v>
      </c>
      <c r="M88">
        <v>70</v>
      </c>
      <c r="N88">
        <v>90</v>
      </c>
      <c r="O88">
        <v>94</v>
      </c>
      <c r="P88">
        <v>-97</v>
      </c>
      <c r="Q88">
        <v>94</v>
      </c>
      <c r="R88">
        <v>164</v>
      </c>
      <c r="S88">
        <v>194.31</v>
      </c>
    </row>
    <row r="89" spans="1:19">
      <c r="A89" t="s">
        <v>259</v>
      </c>
      <c r="B89">
        <v>190426</v>
      </c>
      <c r="C89" t="s">
        <v>453</v>
      </c>
      <c r="D89" t="s">
        <v>2276</v>
      </c>
      <c r="E89">
        <v>69</v>
      </c>
      <c r="F89" t="s">
        <v>2283</v>
      </c>
      <c r="G89" t="s">
        <v>1541</v>
      </c>
      <c r="H89">
        <v>1991</v>
      </c>
      <c r="I89">
        <v>68</v>
      </c>
      <c r="J89">
        <v>-61</v>
      </c>
      <c r="K89">
        <v>61</v>
      </c>
      <c r="L89">
        <v>63</v>
      </c>
      <c r="M89">
        <v>63</v>
      </c>
      <c r="N89">
        <v>71</v>
      </c>
      <c r="O89">
        <v>73</v>
      </c>
      <c r="P89">
        <v>75</v>
      </c>
      <c r="Q89">
        <v>75</v>
      </c>
      <c r="R89">
        <v>138</v>
      </c>
      <c r="S89">
        <v>163.91</v>
      </c>
    </row>
    <row r="90" spans="1:19">
      <c r="A90" t="s">
        <v>259</v>
      </c>
      <c r="B90">
        <v>218964</v>
      </c>
      <c r="C90" t="s">
        <v>453</v>
      </c>
      <c r="D90" t="s">
        <v>2276</v>
      </c>
      <c r="E90">
        <v>69</v>
      </c>
      <c r="F90" t="s">
        <v>2284</v>
      </c>
      <c r="G90" t="s">
        <v>2285</v>
      </c>
      <c r="H90">
        <v>1991</v>
      </c>
      <c r="I90">
        <v>66.599999999999994</v>
      </c>
      <c r="J90">
        <v>54</v>
      </c>
      <c r="K90">
        <v>57</v>
      </c>
      <c r="L90">
        <v>-62</v>
      </c>
      <c r="M90">
        <v>57</v>
      </c>
      <c r="N90">
        <v>-63</v>
      </c>
      <c r="O90">
        <v>63</v>
      </c>
      <c r="P90">
        <v>67</v>
      </c>
      <c r="Q90">
        <v>67</v>
      </c>
      <c r="R90">
        <v>124</v>
      </c>
      <c r="S90">
        <v>149.04</v>
      </c>
    </row>
    <row r="91" spans="1:19">
      <c r="A91" t="s">
        <v>259</v>
      </c>
      <c r="B91">
        <v>196027</v>
      </c>
      <c r="C91" t="s">
        <v>442</v>
      </c>
      <c r="D91" t="s">
        <v>2286</v>
      </c>
      <c r="E91">
        <v>69</v>
      </c>
      <c r="F91" t="s">
        <v>2287</v>
      </c>
      <c r="G91" t="s">
        <v>2288</v>
      </c>
      <c r="H91">
        <v>1999</v>
      </c>
      <c r="I91">
        <v>129.80000000000001</v>
      </c>
      <c r="J91">
        <v>79</v>
      </c>
      <c r="K91">
        <v>-84</v>
      </c>
      <c r="L91">
        <v>85</v>
      </c>
      <c r="M91">
        <v>85</v>
      </c>
      <c r="N91">
        <v>102</v>
      </c>
      <c r="O91">
        <v>-107</v>
      </c>
      <c r="P91">
        <v>108</v>
      </c>
      <c r="Q91">
        <v>108</v>
      </c>
      <c r="R91">
        <v>193</v>
      </c>
      <c r="S91">
        <v>193.1</v>
      </c>
    </row>
    <row r="92" spans="1:19">
      <c r="A92" t="s">
        <v>259</v>
      </c>
      <c r="B92">
        <v>202349</v>
      </c>
      <c r="C92" t="s">
        <v>442</v>
      </c>
      <c r="D92" t="s">
        <v>2289</v>
      </c>
      <c r="E92">
        <v>69</v>
      </c>
      <c r="F92" t="s">
        <v>2290</v>
      </c>
      <c r="G92" t="s">
        <v>686</v>
      </c>
      <c r="H92">
        <v>1998</v>
      </c>
      <c r="I92">
        <v>67.7</v>
      </c>
      <c r="J92">
        <v>73</v>
      </c>
      <c r="K92">
        <v>76</v>
      </c>
      <c r="L92">
        <v>-79</v>
      </c>
      <c r="M92">
        <v>76</v>
      </c>
      <c r="N92">
        <v>84</v>
      </c>
      <c r="O92">
        <v>87</v>
      </c>
      <c r="P92">
        <v>-90</v>
      </c>
      <c r="Q92">
        <v>87</v>
      </c>
      <c r="R92">
        <v>163</v>
      </c>
      <c r="S92">
        <v>194.09</v>
      </c>
    </row>
    <row r="93" spans="1:19">
      <c r="A93" t="s">
        <v>259</v>
      </c>
      <c r="B93">
        <v>199202</v>
      </c>
      <c r="C93" t="s">
        <v>442</v>
      </c>
      <c r="D93" t="s">
        <v>2289</v>
      </c>
      <c r="E93">
        <v>69</v>
      </c>
      <c r="F93" t="s">
        <v>2291</v>
      </c>
      <c r="G93" t="s">
        <v>2292</v>
      </c>
      <c r="H93">
        <v>1998</v>
      </c>
      <c r="I93">
        <v>67.7</v>
      </c>
      <c r="J93">
        <v>51</v>
      </c>
      <c r="K93">
        <v>54</v>
      </c>
      <c r="L93">
        <v>-56</v>
      </c>
      <c r="M93">
        <v>54</v>
      </c>
      <c r="N93">
        <v>73</v>
      </c>
      <c r="O93">
        <v>75</v>
      </c>
      <c r="P93">
        <v>-76</v>
      </c>
      <c r="Q93">
        <v>75</v>
      </c>
      <c r="R93">
        <v>129</v>
      </c>
      <c r="S93">
        <v>153.6</v>
      </c>
    </row>
    <row r="94" spans="1:19">
      <c r="A94" t="s">
        <v>259</v>
      </c>
      <c r="B94">
        <v>220069</v>
      </c>
      <c r="C94" t="s">
        <v>442</v>
      </c>
      <c r="D94" t="s">
        <v>2289</v>
      </c>
      <c r="E94">
        <v>69</v>
      </c>
      <c r="F94" t="s">
        <v>2293</v>
      </c>
      <c r="G94" t="s">
        <v>2294</v>
      </c>
      <c r="H94">
        <v>1999</v>
      </c>
      <c r="I94">
        <v>65.8</v>
      </c>
      <c r="J94">
        <v>43</v>
      </c>
      <c r="K94">
        <v>-47</v>
      </c>
      <c r="L94">
        <v>48</v>
      </c>
      <c r="M94">
        <v>48</v>
      </c>
      <c r="N94">
        <v>62</v>
      </c>
      <c r="O94">
        <v>65</v>
      </c>
      <c r="P94">
        <v>67</v>
      </c>
      <c r="Q94">
        <v>67</v>
      </c>
      <c r="R94">
        <v>115</v>
      </c>
      <c r="S94">
        <v>139.21</v>
      </c>
    </row>
    <row r="95" spans="1:19">
      <c r="A95" t="s">
        <v>259</v>
      </c>
      <c r="B95">
        <v>206413</v>
      </c>
      <c r="C95" t="s">
        <v>442</v>
      </c>
      <c r="D95" t="s">
        <v>2286</v>
      </c>
      <c r="E95">
        <v>69</v>
      </c>
      <c r="F95" t="s">
        <v>2295</v>
      </c>
      <c r="G95" t="s">
        <v>2296</v>
      </c>
      <c r="H95">
        <v>2000</v>
      </c>
      <c r="I95">
        <v>72.2</v>
      </c>
      <c r="J95">
        <v>41</v>
      </c>
      <c r="K95">
        <v>-45</v>
      </c>
      <c r="L95">
        <v>45</v>
      </c>
      <c r="M95">
        <v>45</v>
      </c>
      <c r="N95">
        <v>62</v>
      </c>
      <c r="O95">
        <v>68</v>
      </c>
      <c r="P95">
        <v>-75</v>
      </c>
      <c r="Q95">
        <v>68</v>
      </c>
      <c r="R95">
        <v>113</v>
      </c>
      <c r="S95">
        <v>129.99</v>
      </c>
    </row>
    <row r="97" spans="1:19">
      <c r="A97" t="s">
        <v>259</v>
      </c>
      <c r="B97">
        <v>212853</v>
      </c>
      <c r="C97" t="s">
        <v>504</v>
      </c>
      <c r="D97" t="s">
        <v>2300</v>
      </c>
      <c r="E97" s="498">
        <v>75</v>
      </c>
      <c r="F97" t="s">
        <v>2301</v>
      </c>
      <c r="G97" t="s">
        <v>2302</v>
      </c>
      <c r="H97">
        <v>1995</v>
      </c>
      <c r="I97">
        <v>69.5</v>
      </c>
      <c r="J97">
        <v>77</v>
      </c>
      <c r="K97">
        <v>81</v>
      </c>
      <c r="L97">
        <v>83</v>
      </c>
      <c r="M97">
        <v>83</v>
      </c>
      <c r="N97">
        <v>102</v>
      </c>
      <c r="O97">
        <v>106</v>
      </c>
      <c r="P97">
        <v>-110</v>
      </c>
      <c r="Q97">
        <v>106</v>
      </c>
      <c r="R97">
        <v>189</v>
      </c>
      <c r="S97">
        <v>221.8</v>
      </c>
    </row>
    <row r="98" spans="1:19">
      <c r="A98" t="s">
        <v>259</v>
      </c>
      <c r="B98">
        <v>202672</v>
      </c>
      <c r="C98" t="s">
        <v>504</v>
      </c>
      <c r="D98" t="s">
        <v>2300</v>
      </c>
      <c r="E98" s="498">
        <v>75</v>
      </c>
      <c r="F98" t="s">
        <v>2303</v>
      </c>
      <c r="G98" t="s">
        <v>2304</v>
      </c>
      <c r="H98">
        <v>1996</v>
      </c>
      <c r="I98">
        <v>74.099999999999994</v>
      </c>
      <c r="J98">
        <v>61</v>
      </c>
      <c r="K98">
        <v>-65</v>
      </c>
      <c r="L98">
        <v>65</v>
      </c>
      <c r="M98">
        <v>65</v>
      </c>
      <c r="N98">
        <v>88</v>
      </c>
      <c r="O98">
        <v>-91</v>
      </c>
      <c r="P98">
        <v>-91</v>
      </c>
      <c r="Q98">
        <v>88</v>
      </c>
      <c r="R98">
        <v>153</v>
      </c>
      <c r="S98">
        <v>173.75</v>
      </c>
    </row>
    <row r="99" spans="1:19">
      <c r="A99" t="s">
        <v>259</v>
      </c>
      <c r="B99">
        <v>173422</v>
      </c>
      <c r="C99" t="s">
        <v>504</v>
      </c>
      <c r="D99" t="s">
        <v>2297</v>
      </c>
      <c r="E99" s="498" t="s">
        <v>6</v>
      </c>
      <c r="F99" t="s">
        <v>2298</v>
      </c>
      <c r="G99" t="s">
        <v>2299</v>
      </c>
      <c r="H99">
        <v>1996</v>
      </c>
      <c r="I99">
        <v>115</v>
      </c>
      <c r="J99">
        <v>86</v>
      </c>
      <c r="K99">
        <v>89</v>
      </c>
      <c r="L99">
        <v>-92</v>
      </c>
      <c r="M99">
        <v>89</v>
      </c>
      <c r="N99">
        <v>119</v>
      </c>
      <c r="O99">
        <v>122</v>
      </c>
      <c r="P99">
        <v>125</v>
      </c>
      <c r="Q99">
        <v>125</v>
      </c>
      <c r="R99">
        <v>214</v>
      </c>
      <c r="S99">
        <v>214.74</v>
      </c>
    </row>
    <row r="100" spans="1:19">
      <c r="A100" t="s">
        <v>259</v>
      </c>
      <c r="B100">
        <v>164885</v>
      </c>
      <c r="C100" t="s">
        <v>504</v>
      </c>
      <c r="D100" t="s">
        <v>2297</v>
      </c>
      <c r="E100" s="498" t="s">
        <v>6</v>
      </c>
      <c r="F100" t="s">
        <v>2305</v>
      </c>
      <c r="G100" t="s">
        <v>2180</v>
      </c>
      <c r="H100">
        <v>1997</v>
      </c>
      <c r="I100">
        <v>80.900000000000006</v>
      </c>
      <c r="J100">
        <v>55</v>
      </c>
      <c r="K100">
        <v>57</v>
      </c>
      <c r="L100">
        <v>59</v>
      </c>
      <c r="M100">
        <v>59</v>
      </c>
      <c r="N100">
        <v>70</v>
      </c>
      <c r="O100">
        <v>74</v>
      </c>
      <c r="P100">
        <v>-77</v>
      </c>
      <c r="Q100">
        <v>74</v>
      </c>
      <c r="R100">
        <v>133</v>
      </c>
      <c r="S100">
        <v>145.28</v>
      </c>
    </row>
    <row r="101" spans="1:19">
      <c r="A101" t="s">
        <v>259</v>
      </c>
      <c r="B101">
        <v>213205</v>
      </c>
      <c r="C101" t="s">
        <v>504</v>
      </c>
      <c r="D101" t="s">
        <v>2297</v>
      </c>
      <c r="E101" s="498" t="s">
        <v>6</v>
      </c>
      <c r="F101" t="s">
        <v>2306</v>
      </c>
      <c r="G101" t="s">
        <v>2307</v>
      </c>
      <c r="H101">
        <v>1995</v>
      </c>
      <c r="I101">
        <v>76.7</v>
      </c>
      <c r="J101">
        <v>45</v>
      </c>
      <c r="K101">
        <v>50</v>
      </c>
      <c r="L101">
        <v>55</v>
      </c>
      <c r="M101">
        <v>55</v>
      </c>
      <c r="N101">
        <v>64</v>
      </c>
      <c r="O101">
        <v>69</v>
      </c>
      <c r="P101">
        <v>-72</v>
      </c>
      <c r="Q101">
        <v>69</v>
      </c>
      <c r="R101">
        <v>124</v>
      </c>
      <c r="S101">
        <v>138.56</v>
      </c>
    </row>
    <row r="102" spans="1:19">
      <c r="A102" t="s">
        <v>259</v>
      </c>
      <c r="C102" t="s">
        <v>504</v>
      </c>
      <c r="D102" t="s">
        <v>2297</v>
      </c>
      <c r="E102" s="498" t="s">
        <v>6</v>
      </c>
      <c r="F102" t="s">
        <v>1331</v>
      </c>
      <c r="G102" t="s">
        <v>2308</v>
      </c>
      <c r="H102">
        <v>0</v>
      </c>
      <c r="I102">
        <v>80.2</v>
      </c>
      <c r="J102">
        <v>-58</v>
      </c>
      <c r="K102">
        <v>-58</v>
      </c>
      <c r="L102">
        <v>-58</v>
      </c>
      <c r="M102">
        <v>0</v>
      </c>
      <c r="N102">
        <v>83</v>
      </c>
      <c r="O102">
        <v>-87</v>
      </c>
      <c r="P102">
        <v>-88</v>
      </c>
      <c r="Q102">
        <v>83</v>
      </c>
      <c r="R102">
        <v>0</v>
      </c>
      <c r="S102">
        <v>0</v>
      </c>
    </row>
    <row r="103" spans="1:19">
      <c r="A103" t="s">
        <v>259</v>
      </c>
      <c r="B103">
        <v>208337</v>
      </c>
      <c r="C103" t="s">
        <v>739</v>
      </c>
      <c r="D103" t="s">
        <v>2309</v>
      </c>
      <c r="E103" s="498" t="s">
        <v>6</v>
      </c>
      <c r="F103" t="s">
        <v>2310</v>
      </c>
      <c r="G103" t="s">
        <v>2311</v>
      </c>
      <c r="H103">
        <v>1972</v>
      </c>
      <c r="I103">
        <v>74.400000000000006</v>
      </c>
      <c r="J103">
        <v>40</v>
      </c>
      <c r="K103">
        <v>-44</v>
      </c>
      <c r="L103">
        <v>-45</v>
      </c>
      <c r="M103">
        <v>40</v>
      </c>
      <c r="N103">
        <v>56</v>
      </c>
      <c r="O103">
        <v>-58</v>
      </c>
      <c r="P103">
        <v>-59</v>
      </c>
      <c r="Q103">
        <v>56</v>
      </c>
      <c r="R103">
        <v>96</v>
      </c>
      <c r="S103">
        <v>108.81</v>
      </c>
    </row>
    <row r="104" spans="1:19">
      <c r="A104" t="s">
        <v>259</v>
      </c>
      <c r="B104">
        <v>213363</v>
      </c>
      <c r="C104" t="s">
        <v>739</v>
      </c>
      <c r="D104" t="s">
        <v>2312</v>
      </c>
      <c r="E104" s="498" t="s">
        <v>6</v>
      </c>
      <c r="F104" t="s">
        <v>759</v>
      </c>
      <c r="G104" t="s">
        <v>2313</v>
      </c>
      <c r="H104">
        <v>1970</v>
      </c>
      <c r="I104">
        <v>85</v>
      </c>
      <c r="J104">
        <v>35</v>
      </c>
      <c r="K104">
        <v>38</v>
      </c>
      <c r="L104">
        <v>40</v>
      </c>
      <c r="M104">
        <v>40</v>
      </c>
      <c r="N104">
        <v>48</v>
      </c>
      <c r="O104">
        <v>50</v>
      </c>
      <c r="P104">
        <v>53</v>
      </c>
      <c r="Q104">
        <v>53</v>
      </c>
      <c r="R104">
        <v>93</v>
      </c>
      <c r="S104">
        <v>99.69</v>
      </c>
    </row>
    <row r="105" spans="1:19">
      <c r="A105" t="s">
        <v>259</v>
      </c>
      <c r="B105">
        <v>183643</v>
      </c>
      <c r="C105" t="s">
        <v>739</v>
      </c>
      <c r="D105" t="s">
        <v>2312</v>
      </c>
      <c r="E105" s="498" t="s">
        <v>6</v>
      </c>
      <c r="F105" t="s">
        <v>2314</v>
      </c>
      <c r="G105" t="s">
        <v>1265</v>
      </c>
      <c r="H105">
        <v>1971</v>
      </c>
      <c r="I105">
        <v>88.3</v>
      </c>
      <c r="J105">
        <v>-37</v>
      </c>
      <c r="K105">
        <v>37</v>
      </c>
      <c r="L105">
        <v>-39</v>
      </c>
      <c r="M105">
        <v>37</v>
      </c>
      <c r="N105">
        <v>42</v>
      </c>
      <c r="O105">
        <v>45</v>
      </c>
      <c r="P105">
        <v>-49</v>
      </c>
      <c r="Q105">
        <v>45</v>
      </c>
      <c r="R105">
        <v>82</v>
      </c>
      <c r="S105">
        <v>86.77</v>
      </c>
    </row>
    <row r="106" spans="1:19">
      <c r="A106" t="s">
        <v>259</v>
      </c>
      <c r="B106">
        <v>215284</v>
      </c>
      <c r="C106" t="s">
        <v>739</v>
      </c>
      <c r="D106" t="s">
        <v>2309</v>
      </c>
      <c r="E106" s="498" t="s">
        <v>6</v>
      </c>
      <c r="F106" t="s">
        <v>2261</v>
      </c>
      <c r="G106" t="s">
        <v>2315</v>
      </c>
      <c r="H106">
        <v>1970</v>
      </c>
      <c r="I106">
        <v>71</v>
      </c>
      <c r="J106">
        <v>32</v>
      </c>
      <c r="K106">
        <v>34</v>
      </c>
      <c r="L106">
        <v>-37</v>
      </c>
      <c r="M106">
        <v>34</v>
      </c>
      <c r="N106">
        <v>40</v>
      </c>
      <c r="O106">
        <v>45</v>
      </c>
      <c r="P106">
        <v>-50</v>
      </c>
      <c r="Q106">
        <v>45</v>
      </c>
      <c r="R106">
        <v>79</v>
      </c>
      <c r="S106">
        <v>91.66</v>
      </c>
    </row>
    <row r="107" spans="1:19">
      <c r="A107" t="s">
        <v>259</v>
      </c>
      <c r="B107">
        <v>184772</v>
      </c>
      <c r="C107" t="s">
        <v>739</v>
      </c>
      <c r="D107" t="s">
        <v>2309</v>
      </c>
      <c r="E107" s="498" t="s">
        <v>6</v>
      </c>
      <c r="F107" t="s">
        <v>676</v>
      </c>
      <c r="G107" t="s">
        <v>675</v>
      </c>
      <c r="H107">
        <v>1973</v>
      </c>
      <c r="I107">
        <v>74.099999999999994</v>
      </c>
      <c r="J107">
        <v>44</v>
      </c>
      <c r="K107">
        <v>47</v>
      </c>
      <c r="L107">
        <v>49</v>
      </c>
      <c r="M107">
        <v>49</v>
      </c>
      <c r="N107">
        <v>59</v>
      </c>
      <c r="O107">
        <v>62</v>
      </c>
      <c r="P107">
        <v>-64</v>
      </c>
      <c r="Q107">
        <v>62</v>
      </c>
      <c r="R107">
        <v>111</v>
      </c>
      <c r="S107">
        <v>126.05</v>
      </c>
    </row>
    <row r="108" spans="1:19">
      <c r="A108" t="s">
        <v>259</v>
      </c>
      <c r="B108">
        <v>216599</v>
      </c>
      <c r="C108" t="s">
        <v>739</v>
      </c>
      <c r="D108" t="s">
        <v>2312</v>
      </c>
      <c r="E108" s="498" t="s">
        <v>6</v>
      </c>
      <c r="F108" t="s">
        <v>2316</v>
      </c>
      <c r="G108" t="s">
        <v>2317</v>
      </c>
      <c r="H108">
        <v>1979</v>
      </c>
      <c r="I108">
        <v>76.400000000000006</v>
      </c>
      <c r="J108">
        <v>46</v>
      </c>
      <c r="K108">
        <v>48</v>
      </c>
      <c r="L108">
        <v>50</v>
      </c>
      <c r="M108">
        <v>50</v>
      </c>
      <c r="N108">
        <v>58</v>
      </c>
      <c r="O108">
        <v>-61</v>
      </c>
      <c r="P108">
        <v>61</v>
      </c>
      <c r="Q108">
        <v>61</v>
      </c>
      <c r="R108">
        <v>111</v>
      </c>
      <c r="S108">
        <v>124.26</v>
      </c>
    </row>
    <row r="109" spans="1:19">
      <c r="A109" t="s">
        <v>259</v>
      </c>
      <c r="B109">
        <v>219544</v>
      </c>
      <c r="C109" t="s">
        <v>453</v>
      </c>
      <c r="D109" t="s">
        <v>2318</v>
      </c>
      <c r="E109" s="498" t="s">
        <v>6</v>
      </c>
      <c r="F109" t="s">
        <v>2319</v>
      </c>
      <c r="G109" t="s">
        <v>2320</v>
      </c>
      <c r="H109">
        <v>1988</v>
      </c>
      <c r="I109">
        <v>99.5</v>
      </c>
      <c r="J109">
        <v>75</v>
      </c>
      <c r="K109">
        <v>79</v>
      </c>
      <c r="L109">
        <v>-82</v>
      </c>
      <c r="M109">
        <v>79</v>
      </c>
      <c r="N109">
        <v>101</v>
      </c>
      <c r="O109">
        <v>104</v>
      </c>
      <c r="P109">
        <v>109</v>
      </c>
      <c r="Q109">
        <v>109</v>
      </c>
      <c r="R109">
        <v>188</v>
      </c>
      <c r="S109">
        <v>192.69</v>
      </c>
    </row>
    <row r="110" spans="1:19">
      <c r="A110" t="s">
        <v>259</v>
      </c>
      <c r="B110">
        <v>199852</v>
      </c>
      <c r="C110" t="s">
        <v>453</v>
      </c>
      <c r="D110" t="s">
        <v>2318</v>
      </c>
      <c r="E110" s="498" t="s">
        <v>6</v>
      </c>
      <c r="F110" t="s">
        <v>753</v>
      </c>
      <c r="G110" t="s">
        <v>1365</v>
      </c>
      <c r="H110">
        <v>1991</v>
      </c>
      <c r="I110">
        <v>97.9</v>
      </c>
      <c r="J110">
        <v>75</v>
      </c>
      <c r="K110">
        <v>78</v>
      </c>
      <c r="L110">
        <v>-81</v>
      </c>
      <c r="M110">
        <v>78</v>
      </c>
      <c r="N110">
        <v>92</v>
      </c>
      <c r="O110">
        <v>96</v>
      </c>
      <c r="P110">
        <v>100</v>
      </c>
      <c r="Q110">
        <v>100</v>
      </c>
      <c r="R110">
        <v>178</v>
      </c>
      <c r="S110">
        <v>183.09</v>
      </c>
    </row>
    <row r="111" spans="1:19">
      <c r="A111" t="s">
        <v>259</v>
      </c>
      <c r="B111">
        <v>155913</v>
      </c>
      <c r="C111" t="s">
        <v>453</v>
      </c>
      <c r="D111" t="s">
        <v>2318</v>
      </c>
      <c r="E111" s="498" t="s">
        <v>6</v>
      </c>
      <c r="F111" t="s">
        <v>2321</v>
      </c>
      <c r="G111" t="s">
        <v>2193</v>
      </c>
      <c r="H111">
        <v>1989</v>
      </c>
      <c r="I111">
        <v>89.3</v>
      </c>
      <c r="J111">
        <v>74</v>
      </c>
      <c r="K111">
        <v>78</v>
      </c>
      <c r="L111">
        <v>80</v>
      </c>
      <c r="M111">
        <v>80</v>
      </c>
      <c r="N111">
        <v>95</v>
      </c>
      <c r="O111">
        <v>98</v>
      </c>
      <c r="P111">
        <v>-100</v>
      </c>
      <c r="Q111">
        <v>98</v>
      </c>
      <c r="R111">
        <v>178</v>
      </c>
      <c r="S111">
        <v>187.69</v>
      </c>
    </row>
    <row r="113" spans="1:19">
      <c r="A113" t="s">
        <v>259</v>
      </c>
      <c r="B113">
        <v>206318</v>
      </c>
      <c r="C113" t="s">
        <v>453</v>
      </c>
      <c r="D113" t="s">
        <v>2322</v>
      </c>
      <c r="E113">
        <v>75</v>
      </c>
      <c r="F113" t="s">
        <v>2323</v>
      </c>
      <c r="G113" t="s">
        <v>2324</v>
      </c>
      <c r="H113">
        <v>1985</v>
      </c>
      <c r="I113">
        <v>72.900000000000006</v>
      </c>
      <c r="J113">
        <v>-74</v>
      </c>
      <c r="K113">
        <v>74</v>
      </c>
      <c r="L113">
        <v>-77</v>
      </c>
      <c r="M113">
        <v>74</v>
      </c>
      <c r="N113">
        <v>78</v>
      </c>
      <c r="O113">
        <v>80</v>
      </c>
      <c r="P113">
        <v>83</v>
      </c>
      <c r="Q113">
        <v>83</v>
      </c>
      <c r="R113">
        <v>157</v>
      </c>
      <c r="S113">
        <v>179.73</v>
      </c>
    </row>
    <row r="114" spans="1:19">
      <c r="A114" t="s">
        <v>259</v>
      </c>
      <c r="B114">
        <v>211043</v>
      </c>
      <c r="C114" t="s">
        <v>453</v>
      </c>
      <c r="D114" t="s">
        <v>2322</v>
      </c>
      <c r="E114">
        <v>75</v>
      </c>
      <c r="F114" t="s">
        <v>1360</v>
      </c>
      <c r="G114" t="s">
        <v>684</v>
      </c>
      <c r="H114">
        <v>1991</v>
      </c>
      <c r="I114">
        <v>73.099999999999994</v>
      </c>
      <c r="J114">
        <v>-67</v>
      </c>
      <c r="K114">
        <v>68</v>
      </c>
      <c r="L114">
        <v>70</v>
      </c>
      <c r="M114">
        <v>70</v>
      </c>
      <c r="N114">
        <v>83</v>
      </c>
      <c r="O114">
        <v>86</v>
      </c>
      <c r="P114">
        <v>-88</v>
      </c>
      <c r="Q114">
        <v>86</v>
      </c>
      <c r="R114">
        <v>156</v>
      </c>
      <c r="S114">
        <v>178.34</v>
      </c>
    </row>
    <row r="115" spans="1:19">
      <c r="A115" t="s">
        <v>259</v>
      </c>
      <c r="B115">
        <v>219435</v>
      </c>
      <c r="C115" t="s">
        <v>453</v>
      </c>
      <c r="D115" t="s">
        <v>2322</v>
      </c>
      <c r="E115">
        <v>75</v>
      </c>
      <c r="F115" t="s">
        <v>2325</v>
      </c>
      <c r="G115" t="s">
        <v>2326</v>
      </c>
      <c r="H115">
        <v>1988</v>
      </c>
      <c r="I115">
        <v>75</v>
      </c>
      <c r="J115">
        <v>62</v>
      </c>
      <c r="K115">
        <v>-66</v>
      </c>
      <c r="L115">
        <v>-66</v>
      </c>
      <c r="M115">
        <v>62</v>
      </c>
      <c r="N115">
        <v>80</v>
      </c>
      <c r="O115">
        <v>-83</v>
      </c>
      <c r="P115">
        <v>85</v>
      </c>
      <c r="Q115">
        <v>85</v>
      </c>
      <c r="R115">
        <v>147</v>
      </c>
      <c r="S115">
        <v>165.98</v>
      </c>
    </row>
    <row r="116" spans="1:19">
      <c r="A116" t="s">
        <v>259</v>
      </c>
      <c r="B116">
        <v>218486</v>
      </c>
      <c r="C116" t="s">
        <v>453</v>
      </c>
      <c r="D116" t="s">
        <v>2322</v>
      </c>
      <c r="E116">
        <v>75</v>
      </c>
      <c r="F116" t="s">
        <v>2327</v>
      </c>
      <c r="G116" t="s">
        <v>2328</v>
      </c>
      <c r="H116">
        <v>1991</v>
      </c>
      <c r="I116">
        <v>71.3</v>
      </c>
      <c r="J116">
        <v>60</v>
      </c>
      <c r="K116">
        <v>62</v>
      </c>
      <c r="L116">
        <v>-68</v>
      </c>
      <c r="M116">
        <v>62</v>
      </c>
      <c r="N116">
        <v>80</v>
      </c>
      <c r="O116">
        <v>82</v>
      </c>
      <c r="P116">
        <v>-85</v>
      </c>
      <c r="Q116">
        <v>82</v>
      </c>
      <c r="R116">
        <v>144</v>
      </c>
      <c r="S116">
        <v>166.71</v>
      </c>
    </row>
    <row r="117" spans="1:19">
      <c r="A117" t="s">
        <v>259</v>
      </c>
      <c r="B117">
        <v>219111</v>
      </c>
      <c r="C117" t="s">
        <v>453</v>
      </c>
      <c r="D117" t="s">
        <v>2322</v>
      </c>
      <c r="E117">
        <v>75</v>
      </c>
      <c r="F117" t="s">
        <v>2329</v>
      </c>
      <c r="G117" t="s">
        <v>2330</v>
      </c>
      <c r="H117">
        <v>1990</v>
      </c>
      <c r="I117">
        <v>73.5</v>
      </c>
      <c r="J117">
        <v>58</v>
      </c>
      <c r="K117">
        <v>-60</v>
      </c>
      <c r="L117">
        <v>61</v>
      </c>
      <c r="M117">
        <v>61</v>
      </c>
      <c r="N117">
        <v>-80</v>
      </c>
      <c r="O117">
        <v>80</v>
      </c>
      <c r="P117">
        <v>-85</v>
      </c>
      <c r="Q117">
        <v>80</v>
      </c>
      <c r="R117">
        <v>141</v>
      </c>
      <c r="S117">
        <v>160.76</v>
      </c>
    </row>
    <row r="118" spans="1:19">
      <c r="A118" t="s">
        <v>259</v>
      </c>
      <c r="B118">
        <v>211355</v>
      </c>
      <c r="C118" t="s">
        <v>453</v>
      </c>
      <c r="D118" t="s">
        <v>2322</v>
      </c>
      <c r="E118">
        <v>75</v>
      </c>
      <c r="F118" t="s">
        <v>1535</v>
      </c>
      <c r="G118" t="s">
        <v>1534</v>
      </c>
      <c r="H118">
        <v>1983</v>
      </c>
      <c r="I118">
        <v>71.5</v>
      </c>
      <c r="J118">
        <v>57</v>
      </c>
      <c r="K118">
        <v>61</v>
      </c>
      <c r="L118">
        <v>-62</v>
      </c>
      <c r="M118">
        <v>61</v>
      </c>
      <c r="N118">
        <v>-75</v>
      </c>
      <c r="O118">
        <v>75</v>
      </c>
      <c r="P118">
        <v>80</v>
      </c>
      <c r="Q118">
        <v>80</v>
      </c>
      <c r="R118">
        <v>141</v>
      </c>
      <c r="S118">
        <v>163</v>
      </c>
    </row>
    <row r="119" spans="1:19">
      <c r="A119" t="s">
        <v>259</v>
      </c>
      <c r="B119">
        <v>211054</v>
      </c>
      <c r="C119" t="s">
        <v>442</v>
      </c>
      <c r="D119" t="s">
        <v>2331</v>
      </c>
      <c r="E119">
        <v>100</v>
      </c>
      <c r="F119" t="s">
        <v>2332</v>
      </c>
      <c r="G119" t="s">
        <v>2333</v>
      </c>
      <c r="H119">
        <v>2003</v>
      </c>
      <c r="I119">
        <v>36.5</v>
      </c>
      <c r="J119">
        <v>33</v>
      </c>
      <c r="K119">
        <v>-36</v>
      </c>
      <c r="L119">
        <v>36</v>
      </c>
      <c r="M119">
        <v>36</v>
      </c>
      <c r="N119">
        <v>40</v>
      </c>
      <c r="O119">
        <v>43</v>
      </c>
      <c r="P119">
        <v>45</v>
      </c>
      <c r="Q119">
        <v>45</v>
      </c>
      <c r="R119">
        <v>81</v>
      </c>
      <c r="S119">
        <v>163.02000000000001</v>
      </c>
    </row>
    <row r="121" spans="1:19">
      <c r="A121" t="s">
        <v>111</v>
      </c>
      <c r="B121">
        <v>209218</v>
      </c>
      <c r="C121" t="s">
        <v>442</v>
      </c>
      <c r="D121" t="s">
        <v>2334</v>
      </c>
      <c r="E121">
        <v>31</v>
      </c>
      <c r="F121" t="s">
        <v>2335</v>
      </c>
      <c r="G121" t="s">
        <v>2336</v>
      </c>
      <c r="H121">
        <v>2005</v>
      </c>
      <c r="I121">
        <v>28.6</v>
      </c>
      <c r="J121">
        <v>17</v>
      </c>
      <c r="K121">
        <v>-19</v>
      </c>
      <c r="L121">
        <v>19</v>
      </c>
      <c r="M121">
        <v>19</v>
      </c>
      <c r="N121">
        <v>22</v>
      </c>
      <c r="O121">
        <v>25</v>
      </c>
      <c r="P121">
        <v>-28</v>
      </c>
      <c r="Q121">
        <v>25</v>
      </c>
      <c r="R121">
        <v>44</v>
      </c>
      <c r="S121">
        <v>133.63999999999999</v>
      </c>
    </row>
    <row r="122" spans="1:19">
      <c r="A122" t="s">
        <v>111</v>
      </c>
      <c r="B122">
        <v>215829</v>
      </c>
      <c r="C122" t="s">
        <v>442</v>
      </c>
      <c r="D122" t="s">
        <v>2334</v>
      </c>
      <c r="E122">
        <v>31</v>
      </c>
      <c r="F122" t="s">
        <v>2337</v>
      </c>
      <c r="G122" t="s">
        <v>2338</v>
      </c>
      <c r="H122">
        <v>2004</v>
      </c>
      <c r="I122">
        <v>28.5</v>
      </c>
      <c r="J122">
        <v>13</v>
      </c>
      <c r="K122">
        <v>14</v>
      </c>
      <c r="L122">
        <v>15</v>
      </c>
      <c r="M122">
        <v>15</v>
      </c>
      <c r="N122">
        <v>16</v>
      </c>
      <c r="O122">
        <v>18</v>
      </c>
      <c r="P122">
        <v>-20</v>
      </c>
      <c r="Q122">
        <v>18</v>
      </c>
      <c r="R122">
        <v>33</v>
      </c>
      <c r="S122">
        <v>100.66</v>
      </c>
    </row>
    <row r="124" spans="1:19">
      <c r="A124" t="s">
        <v>111</v>
      </c>
      <c r="B124">
        <v>218950</v>
      </c>
      <c r="C124" t="s">
        <v>442</v>
      </c>
      <c r="D124" t="s">
        <v>2339</v>
      </c>
      <c r="E124">
        <v>35</v>
      </c>
      <c r="F124" t="s">
        <v>2168</v>
      </c>
      <c r="G124" t="s">
        <v>2340</v>
      </c>
      <c r="H124">
        <v>2006</v>
      </c>
      <c r="I124">
        <v>34.4</v>
      </c>
      <c r="J124">
        <v>18</v>
      </c>
      <c r="K124">
        <v>22</v>
      </c>
      <c r="L124">
        <v>-24</v>
      </c>
      <c r="M124">
        <v>22</v>
      </c>
      <c r="N124">
        <v>27</v>
      </c>
      <c r="O124">
        <v>-33</v>
      </c>
      <c r="P124">
        <v>-33</v>
      </c>
      <c r="Q124">
        <v>27</v>
      </c>
      <c r="R124">
        <v>49</v>
      </c>
      <c r="S124">
        <v>119.96</v>
      </c>
    </row>
    <row r="126" spans="1:19">
      <c r="A126" t="s">
        <v>111</v>
      </c>
      <c r="B126">
        <v>207903</v>
      </c>
      <c r="C126" t="s">
        <v>442</v>
      </c>
      <c r="D126" t="s">
        <v>2341</v>
      </c>
      <c r="E126">
        <v>39</v>
      </c>
      <c r="F126" t="s">
        <v>2342</v>
      </c>
      <c r="G126" t="s">
        <v>2343</v>
      </c>
      <c r="H126">
        <v>2003</v>
      </c>
      <c r="I126">
        <v>38.5</v>
      </c>
      <c r="J126">
        <v>42</v>
      </c>
      <c r="K126">
        <v>45</v>
      </c>
      <c r="L126">
        <v>-47</v>
      </c>
      <c r="M126">
        <v>45</v>
      </c>
      <c r="N126">
        <v>57</v>
      </c>
      <c r="O126">
        <v>60</v>
      </c>
      <c r="P126">
        <v>-62</v>
      </c>
      <c r="Q126">
        <v>60</v>
      </c>
      <c r="R126">
        <v>105</v>
      </c>
      <c r="S126">
        <v>227.97</v>
      </c>
    </row>
    <row r="128" spans="1:19">
      <c r="A128" t="s">
        <v>111</v>
      </c>
      <c r="B128">
        <v>217646</v>
      </c>
      <c r="C128" t="s">
        <v>442</v>
      </c>
      <c r="D128" t="s">
        <v>2344</v>
      </c>
      <c r="E128">
        <v>44</v>
      </c>
      <c r="F128" t="s">
        <v>2345</v>
      </c>
      <c r="G128" t="s">
        <v>2346</v>
      </c>
      <c r="H128">
        <v>2001</v>
      </c>
      <c r="I128">
        <v>39.700000000000003</v>
      </c>
      <c r="J128">
        <v>35</v>
      </c>
      <c r="K128">
        <v>37</v>
      </c>
      <c r="L128">
        <v>-40</v>
      </c>
      <c r="M128">
        <v>37</v>
      </c>
      <c r="N128">
        <v>40</v>
      </c>
      <c r="O128">
        <v>-43</v>
      </c>
      <c r="P128">
        <v>-44</v>
      </c>
      <c r="Q128">
        <v>40</v>
      </c>
      <c r="R128">
        <v>77</v>
      </c>
      <c r="S128">
        <v>162.03</v>
      </c>
    </row>
    <row r="129" spans="1:19">
      <c r="A129" t="s">
        <v>111</v>
      </c>
      <c r="B129">
        <v>213052</v>
      </c>
      <c r="C129" t="s">
        <v>442</v>
      </c>
      <c r="D129" t="s">
        <v>2344</v>
      </c>
      <c r="E129">
        <v>44</v>
      </c>
      <c r="F129" t="s">
        <v>2347</v>
      </c>
      <c r="G129" t="s">
        <v>2348</v>
      </c>
      <c r="H129">
        <v>2003</v>
      </c>
      <c r="I129">
        <v>43.15</v>
      </c>
      <c r="J129">
        <v>24</v>
      </c>
      <c r="K129">
        <v>26</v>
      </c>
      <c r="L129">
        <v>28</v>
      </c>
      <c r="M129">
        <v>28</v>
      </c>
      <c r="N129">
        <v>-32</v>
      </c>
      <c r="O129">
        <v>33</v>
      </c>
      <c r="P129">
        <v>-36</v>
      </c>
      <c r="Q129">
        <v>33</v>
      </c>
      <c r="R129">
        <v>61</v>
      </c>
      <c r="S129">
        <v>118.31</v>
      </c>
    </row>
    <row r="131" spans="1:19">
      <c r="A131" t="s">
        <v>111</v>
      </c>
      <c r="B131">
        <v>173606</v>
      </c>
      <c r="C131" t="s">
        <v>442</v>
      </c>
      <c r="D131" t="s">
        <v>2349</v>
      </c>
      <c r="E131">
        <v>50</v>
      </c>
      <c r="F131" t="s">
        <v>2350</v>
      </c>
      <c r="G131" t="s">
        <v>1405</v>
      </c>
      <c r="H131">
        <v>2002</v>
      </c>
      <c r="I131">
        <v>45.3</v>
      </c>
      <c r="J131">
        <v>35</v>
      </c>
      <c r="K131">
        <v>38</v>
      </c>
      <c r="L131">
        <v>-40</v>
      </c>
      <c r="M131">
        <v>38</v>
      </c>
      <c r="N131">
        <v>45</v>
      </c>
      <c r="O131">
        <v>48</v>
      </c>
      <c r="P131">
        <v>50</v>
      </c>
      <c r="Q131">
        <v>50</v>
      </c>
      <c r="R131">
        <v>88</v>
      </c>
      <c r="S131">
        <v>163.1</v>
      </c>
    </row>
    <row r="132" spans="1:19">
      <c r="A132" t="s">
        <v>111</v>
      </c>
      <c r="B132">
        <v>221413</v>
      </c>
      <c r="C132" t="s">
        <v>442</v>
      </c>
      <c r="D132" t="s">
        <v>2349</v>
      </c>
      <c r="E132">
        <v>50</v>
      </c>
      <c r="F132" t="s">
        <v>2351</v>
      </c>
      <c r="G132" t="s">
        <v>2352</v>
      </c>
      <c r="H132">
        <v>2000</v>
      </c>
      <c r="I132">
        <v>49.5</v>
      </c>
      <c r="J132">
        <v>46</v>
      </c>
      <c r="K132">
        <v>48</v>
      </c>
      <c r="L132">
        <v>50</v>
      </c>
      <c r="M132">
        <v>50</v>
      </c>
      <c r="N132">
        <v>67</v>
      </c>
      <c r="O132">
        <v>72</v>
      </c>
      <c r="P132">
        <v>-76</v>
      </c>
      <c r="Q132">
        <v>72</v>
      </c>
      <c r="R132">
        <v>122</v>
      </c>
      <c r="S132">
        <v>209.02</v>
      </c>
    </row>
    <row r="133" spans="1:19">
      <c r="A133" t="s">
        <v>111</v>
      </c>
      <c r="B133">
        <v>219323</v>
      </c>
      <c r="C133" t="s">
        <v>442</v>
      </c>
      <c r="D133" t="s">
        <v>2349</v>
      </c>
      <c r="E133">
        <v>50</v>
      </c>
      <c r="F133" t="s">
        <v>2353</v>
      </c>
      <c r="G133" t="s">
        <v>1512</v>
      </c>
      <c r="H133">
        <v>2001</v>
      </c>
      <c r="I133">
        <v>46.7</v>
      </c>
      <c r="J133">
        <v>-44</v>
      </c>
      <c r="K133">
        <v>46</v>
      </c>
      <c r="L133">
        <v>-51</v>
      </c>
      <c r="M133">
        <v>46</v>
      </c>
      <c r="N133">
        <v>57</v>
      </c>
      <c r="O133">
        <v>-60</v>
      </c>
      <c r="P133">
        <v>60</v>
      </c>
      <c r="Q133">
        <v>60</v>
      </c>
      <c r="R133">
        <v>106</v>
      </c>
      <c r="S133">
        <v>191.12</v>
      </c>
    </row>
    <row r="134" spans="1:19">
      <c r="A134" t="s">
        <v>111</v>
      </c>
      <c r="B134">
        <v>166570</v>
      </c>
      <c r="C134" t="s">
        <v>442</v>
      </c>
      <c r="D134" t="s">
        <v>2349</v>
      </c>
      <c r="E134">
        <v>50</v>
      </c>
      <c r="F134" t="s">
        <v>2354</v>
      </c>
      <c r="G134" t="s">
        <v>1519</v>
      </c>
      <c r="H134">
        <v>2002</v>
      </c>
      <c r="I134">
        <v>44.5</v>
      </c>
      <c r="J134">
        <v>45</v>
      </c>
      <c r="K134">
        <v>-48</v>
      </c>
      <c r="L134">
        <v>-48</v>
      </c>
      <c r="M134">
        <v>45</v>
      </c>
      <c r="N134">
        <v>55</v>
      </c>
      <c r="O134">
        <v>58</v>
      </c>
      <c r="P134">
        <v>-60</v>
      </c>
      <c r="Q134">
        <v>58</v>
      </c>
      <c r="R134">
        <v>103</v>
      </c>
      <c r="S134">
        <v>194.07</v>
      </c>
    </row>
    <row r="136" spans="1:19">
      <c r="A136" t="s">
        <v>111</v>
      </c>
      <c r="B136">
        <v>196448</v>
      </c>
      <c r="C136" t="s">
        <v>453</v>
      </c>
      <c r="D136" t="s">
        <v>2355</v>
      </c>
      <c r="E136">
        <v>56</v>
      </c>
      <c r="F136" t="s">
        <v>1271</v>
      </c>
      <c r="G136" t="s">
        <v>1309</v>
      </c>
      <c r="H136">
        <v>1993</v>
      </c>
      <c r="I136">
        <v>55.7</v>
      </c>
      <c r="J136">
        <v>-85</v>
      </c>
      <c r="K136">
        <v>85</v>
      </c>
      <c r="L136">
        <v>90</v>
      </c>
      <c r="M136">
        <v>90</v>
      </c>
      <c r="N136">
        <v>107</v>
      </c>
      <c r="O136">
        <v>112</v>
      </c>
      <c r="P136">
        <v>115</v>
      </c>
      <c r="Q136">
        <v>115</v>
      </c>
      <c r="R136">
        <v>205</v>
      </c>
      <c r="S136">
        <v>318.95999999999998</v>
      </c>
    </row>
    <row r="137" spans="1:19">
      <c r="A137" t="s">
        <v>111</v>
      </c>
      <c r="B137">
        <v>219156</v>
      </c>
      <c r="C137" t="s">
        <v>442</v>
      </c>
      <c r="D137" t="s">
        <v>2356</v>
      </c>
      <c r="E137">
        <v>56</v>
      </c>
      <c r="F137" t="s">
        <v>2357</v>
      </c>
      <c r="G137" t="s">
        <v>1405</v>
      </c>
      <c r="H137">
        <v>2001</v>
      </c>
      <c r="I137">
        <v>51.6</v>
      </c>
      <c r="J137">
        <v>30</v>
      </c>
      <c r="K137">
        <v>33</v>
      </c>
      <c r="L137">
        <v>-37</v>
      </c>
      <c r="M137">
        <v>33</v>
      </c>
      <c r="N137">
        <v>45</v>
      </c>
      <c r="O137">
        <v>48</v>
      </c>
      <c r="P137">
        <v>-53</v>
      </c>
      <c r="Q137">
        <v>48</v>
      </c>
      <c r="R137">
        <v>81</v>
      </c>
      <c r="S137">
        <v>134</v>
      </c>
    </row>
    <row r="138" spans="1:19">
      <c r="A138" t="s">
        <v>111</v>
      </c>
      <c r="B138">
        <v>209215</v>
      </c>
      <c r="C138" t="s">
        <v>442</v>
      </c>
      <c r="D138" t="s">
        <v>2356</v>
      </c>
      <c r="E138">
        <v>56</v>
      </c>
      <c r="F138" t="s">
        <v>2335</v>
      </c>
      <c r="G138" t="s">
        <v>2358</v>
      </c>
      <c r="H138">
        <v>2002</v>
      </c>
      <c r="I138">
        <v>50.6</v>
      </c>
      <c r="J138">
        <v>26</v>
      </c>
      <c r="K138">
        <v>28</v>
      </c>
      <c r="L138">
        <v>-31</v>
      </c>
      <c r="M138">
        <v>28</v>
      </c>
      <c r="N138">
        <v>35</v>
      </c>
      <c r="O138">
        <v>38</v>
      </c>
      <c r="P138">
        <v>40</v>
      </c>
      <c r="Q138">
        <v>40</v>
      </c>
      <c r="R138">
        <v>68</v>
      </c>
      <c r="S138">
        <v>114.35</v>
      </c>
    </row>
    <row r="139" spans="1:19">
      <c r="A139" t="s">
        <v>111</v>
      </c>
      <c r="B139">
        <v>205179</v>
      </c>
      <c r="C139" t="s">
        <v>442</v>
      </c>
      <c r="D139" t="s">
        <v>2356</v>
      </c>
      <c r="E139">
        <v>56</v>
      </c>
      <c r="F139" t="s">
        <v>1314</v>
      </c>
      <c r="G139" t="s">
        <v>2359</v>
      </c>
      <c r="H139">
        <v>1998</v>
      </c>
      <c r="I139">
        <v>54.8</v>
      </c>
      <c r="J139">
        <v>62</v>
      </c>
      <c r="K139">
        <v>-78</v>
      </c>
      <c r="L139">
        <v>-78</v>
      </c>
      <c r="M139">
        <v>62</v>
      </c>
      <c r="N139">
        <v>94</v>
      </c>
      <c r="O139">
        <v>102</v>
      </c>
      <c r="P139">
        <v>-106</v>
      </c>
      <c r="Q139">
        <v>102</v>
      </c>
      <c r="R139">
        <v>164</v>
      </c>
      <c r="S139">
        <v>258.44</v>
      </c>
    </row>
    <row r="141" spans="1:19">
      <c r="A141" t="s">
        <v>111</v>
      </c>
      <c r="B141">
        <v>215209</v>
      </c>
      <c r="C141" t="s">
        <v>504</v>
      </c>
      <c r="D141" t="s">
        <v>2360</v>
      </c>
      <c r="E141">
        <v>62</v>
      </c>
      <c r="F141" t="s">
        <v>2361</v>
      </c>
      <c r="G141" t="s">
        <v>1519</v>
      </c>
      <c r="H141">
        <v>1996</v>
      </c>
      <c r="I141">
        <v>59.9</v>
      </c>
      <c r="J141">
        <v>-75</v>
      </c>
      <c r="K141">
        <v>75</v>
      </c>
      <c r="L141">
        <v>80</v>
      </c>
      <c r="M141">
        <v>80</v>
      </c>
      <c r="N141">
        <v>95</v>
      </c>
      <c r="O141">
        <v>100</v>
      </c>
      <c r="P141">
        <v>-107</v>
      </c>
      <c r="Q141">
        <v>100</v>
      </c>
      <c r="R141">
        <v>180</v>
      </c>
      <c r="S141">
        <v>265.17</v>
      </c>
    </row>
    <row r="142" spans="1:19">
      <c r="A142" t="s">
        <v>111</v>
      </c>
      <c r="B142">
        <v>212674</v>
      </c>
      <c r="C142" t="s">
        <v>504</v>
      </c>
      <c r="D142" t="s">
        <v>2360</v>
      </c>
      <c r="E142">
        <v>62</v>
      </c>
      <c r="F142" t="s">
        <v>2362</v>
      </c>
      <c r="G142" t="s">
        <v>2363</v>
      </c>
      <c r="H142">
        <v>1996</v>
      </c>
      <c r="I142">
        <v>60.4</v>
      </c>
      <c r="J142">
        <v>-60</v>
      </c>
      <c r="K142">
        <v>-60</v>
      </c>
      <c r="L142">
        <v>-60</v>
      </c>
      <c r="M142">
        <v>0</v>
      </c>
      <c r="N142">
        <v>-95</v>
      </c>
      <c r="O142">
        <v>-96</v>
      </c>
      <c r="P142">
        <v>96</v>
      </c>
      <c r="Q142">
        <v>96</v>
      </c>
      <c r="R142">
        <v>0</v>
      </c>
      <c r="S142">
        <v>0</v>
      </c>
    </row>
    <row r="143" spans="1:19">
      <c r="A143" t="s">
        <v>111</v>
      </c>
      <c r="B143">
        <v>190750</v>
      </c>
      <c r="C143" t="s">
        <v>504</v>
      </c>
      <c r="D143" t="s">
        <v>2360</v>
      </c>
      <c r="E143">
        <v>62</v>
      </c>
      <c r="F143" t="s">
        <v>2364</v>
      </c>
      <c r="G143" t="s">
        <v>2365</v>
      </c>
      <c r="H143">
        <v>1996</v>
      </c>
      <c r="I143">
        <v>62</v>
      </c>
      <c r="J143">
        <v>88</v>
      </c>
      <c r="K143">
        <v>-92</v>
      </c>
      <c r="L143">
        <v>92</v>
      </c>
      <c r="M143">
        <v>92</v>
      </c>
      <c r="N143">
        <v>-115</v>
      </c>
      <c r="O143">
        <v>-115</v>
      </c>
      <c r="P143">
        <v>-115</v>
      </c>
      <c r="Q143">
        <v>0</v>
      </c>
      <c r="R143">
        <v>0</v>
      </c>
      <c r="S143">
        <v>0</v>
      </c>
    </row>
    <row r="144" spans="1:19">
      <c r="A144" t="s">
        <v>111</v>
      </c>
      <c r="B144">
        <v>211219</v>
      </c>
      <c r="C144" t="s">
        <v>739</v>
      </c>
      <c r="D144" t="s">
        <v>2366</v>
      </c>
      <c r="E144">
        <v>62</v>
      </c>
      <c r="F144" t="s">
        <v>2367</v>
      </c>
      <c r="G144" t="s">
        <v>1305</v>
      </c>
      <c r="H144">
        <v>2057</v>
      </c>
      <c r="I144">
        <v>60.4</v>
      </c>
      <c r="J144">
        <v>-48</v>
      </c>
      <c r="K144">
        <v>-50</v>
      </c>
      <c r="L144">
        <v>50</v>
      </c>
      <c r="M144">
        <v>50</v>
      </c>
      <c r="N144">
        <v>60</v>
      </c>
      <c r="O144">
        <v>65</v>
      </c>
      <c r="P144">
        <v>-71</v>
      </c>
      <c r="Q144">
        <v>65</v>
      </c>
      <c r="R144">
        <v>115</v>
      </c>
      <c r="S144">
        <v>168.4</v>
      </c>
    </row>
    <row r="145" spans="1:19">
      <c r="A145" t="s">
        <v>111</v>
      </c>
      <c r="B145">
        <v>156917</v>
      </c>
      <c r="C145" t="s">
        <v>453</v>
      </c>
      <c r="D145" t="s">
        <v>2368</v>
      </c>
      <c r="E145">
        <v>62</v>
      </c>
      <c r="F145" t="s">
        <v>2369</v>
      </c>
      <c r="G145" t="s">
        <v>1397</v>
      </c>
      <c r="H145">
        <v>1989</v>
      </c>
      <c r="I145">
        <v>61.2</v>
      </c>
      <c r="J145">
        <v>87</v>
      </c>
      <c r="K145">
        <v>91</v>
      </c>
      <c r="L145">
        <v>94</v>
      </c>
      <c r="M145">
        <v>94</v>
      </c>
      <c r="N145">
        <v>120</v>
      </c>
      <c r="O145">
        <v>-126</v>
      </c>
      <c r="P145">
        <v>-126</v>
      </c>
      <c r="Q145">
        <v>120</v>
      </c>
      <c r="R145">
        <v>214</v>
      </c>
      <c r="S145">
        <v>310.42</v>
      </c>
    </row>
    <row r="146" spans="1:19">
      <c r="A146" t="s">
        <v>111</v>
      </c>
      <c r="B146">
        <v>172665</v>
      </c>
      <c r="C146" t="s">
        <v>453</v>
      </c>
      <c r="D146" t="s">
        <v>2368</v>
      </c>
      <c r="E146">
        <v>62</v>
      </c>
      <c r="F146" t="s">
        <v>2370</v>
      </c>
      <c r="G146" t="s">
        <v>1322</v>
      </c>
      <c r="H146">
        <v>1984</v>
      </c>
      <c r="I146">
        <v>61.4</v>
      </c>
      <c r="J146">
        <v>75</v>
      </c>
      <c r="K146">
        <v>-80</v>
      </c>
      <c r="L146">
        <v>-80</v>
      </c>
      <c r="M146">
        <v>75</v>
      </c>
      <c r="N146">
        <v>95</v>
      </c>
      <c r="O146">
        <v>98</v>
      </c>
      <c r="P146">
        <v>-101</v>
      </c>
      <c r="Q146">
        <v>98</v>
      </c>
      <c r="R146">
        <v>173</v>
      </c>
      <c r="S146">
        <v>250.37</v>
      </c>
    </row>
    <row r="147" spans="1:19">
      <c r="A147" t="s">
        <v>111</v>
      </c>
      <c r="B147">
        <v>215423</v>
      </c>
      <c r="C147" t="s">
        <v>453</v>
      </c>
      <c r="D147" t="s">
        <v>2368</v>
      </c>
      <c r="E147">
        <v>62</v>
      </c>
      <c r="F147" t="s">
        <v>2371</v>
      </c>
      <c r="G147" t="s">
        <v>2372</v>
      </c>
      <c r="H147">
        <v>1991</v>
      </c>
      <c r="I147">
        <v>62</v>
      </c>
      <c r="J147">
        <v>70</v>
      </c>
      <c r="K147">
        <v>-73</v>
      </c>
      <c r="L147">
        <v>74</v>
      </c>
      <c r="M147">
        <v>74</v>
      </c>
      <c r="N147">
        <v>86</v>
      </c>
      <c r="O147">
        <v>-91</v>
      </c>
      <c r="P147">
        <v>-93</v>
      </c>
      <c r="Q147">
        <v>86</v>
      </c>
      <c r="R147">
        <v>160</v>
      </c>
      <c r="S147">
        <v>229.97</v>
      </c>
    </row>
    <row r="148" spans="1:19">
      <c r="A148" t="s">
        <v>111</v>
      </c>
      <c r="B148">
        <v>166569</v>
      </c>
      <c r="C148" t="s">
        <v>442</v>
      </c>
      <c r="D148" t="s">
        <v>2373</v>
      </c>
      <c r="E148">
        <v>62</v>
      </c>
      <c r="F148" t="s">
        <v>2374</v>
      </c>
      <c r="G148" t="s">
        <v>2372</v>
      </c>
      <c r="H148">
        <v>2001</v>
      </c>
      <c r="I148">
        <v>61.8</v>
      </c>
      <c r="J148">
        <v>-88</v>
      </c>
      <c r="K148">
        <v>-88</v>
      </c>
      <c r="L148">
        <v>88</v>
      </c>
      <c r="M148">
        <v>88</v>
      </c>
      <c r="N148">
        <v>105</v>
      </c>
      <c r="O148">
        <v>-109</v>
      </c>
      <c r="P148">
        <v>113</v>
      </c>
      <c r="Q148">
        <v>113</v>
      </c>
      <c r="R148">
        <v>201</v>
      </c>
      <c r="S148">
        <v>289.56</v>
      </c>
    </row>
    <row r="149" spans="1:19">
      <c r="A149" t="s">
        <v>111</v>
      </c>
      <c r="B149">
        <v>175312</v>
      </c>
      <c r="C149" t="s">
        <v>442</v>
      </c>
      <c r="D149" t="s">
        <v>2373</v>
      </c>
      <c r="E149">
        <v>62</v>
      </c>
      <c r="F149" t="s">
        <v>2177</v>
      </c>
      <c r="G149" t="s">
        <v>1453</v>
      </c>
      <c r="H149">
        <v>1998</v>
      </c>
      <c r="I149">
        <v>61</v>
      </c>
      <c r="J149">
        <v>85</v>
      </c>
      <c r="K149">
        <v>90</v>
      </c>
      <c r="L149">
        <v>-98</v>
      </c>
      <c r="M149">
        <v>90</v>
      </c>
      <c r="N149">
        <v>-110</v>
      </c>
      <c r="O149">
        <v>-110</v>
      </c>
      <c r="P149">
        <v>110</v>
      </c>
      <c r="Q149">
        <v>110</v>
      </c>
      <c r="R149">
        <v>200</v>
      </c>
      <c r="S149">
        <v>290.79000000000002</v>
      </c>
    </row>
    <row r="150" spans="1:19">
      <c r="A150" t="s">
        <v>111</v>
      </c>
      <c r="B150">
        <v>183667</v>
      </c>
      <c r="C150" t="s">
        <v>442</v>
      </c>
      <c r="D150" t="s">
        <v>2373</v>
      </c>
      <c r="E150">
        <v>62</v>
      </c>
      <c r="F150" t="s">
        <v>2177</v>
      </c>
      <c r="G150" t="s">
        <v>2188</v>
      </c>
      <c r="H150">
        <v>2001</v>
      </c>
      <c r="I150">
        <v>60.4</v>
      </c>
      <c r="J150">
        <v>66</v>
      </c>
      <c r="K150">
        <v>70</v>
      </c>
      <c r="L150">
        <v>-75</v>
      </c>
      <c r="M150">
        <v>70</v>
      </c>
      <c r="N150">
        <v>84</v>
      </c>
      <c r="O150">
        <v>88</v>
      </c>
      <c r="P150">
        <v>90</v>
      </c>
      <c r="Q150">
        <v>90</v>
      </c>
      <c r="R150">
        <v>160</v>
      </c>
      <c r="S150">
        <v>234.29</v>
      </c>
    </row>
    <row r="151" spans="1:19">
      <c r="A151" t="s">
        <v>111</v>
      </c>
      <c r="B151">
        <v>187331</v>
      </c>
      <c r="C151" t="s">
        <v>442</v>
      </c>
      <c r="D151" t="s">
        <v>2373</v>
      </c>
      <c r="E151">
        <v>62</v>
      </c>
      <c r="F151" t="s">
        <v>2375</v>
      </c>
      <c r="G151" t="s">
        <v>1395</v>
      </c>
      <c r="H151">
        <v>1999</v>
      </c>
      <c r="I151">
        <v>59.6</v>
      </c>
      <c r="J151">
        <v>66</v>
      </c>
      <c r="K151">
        <v>-70</v>
      </c>
      <c r="L151">
        <v>70</v>
      </c>
      <c r="M151">
        <v>70</v>
      </c>
      <c r="N151">
        <v>82</v>
      </c>
      <c r="O151">
        <v>85</v>
      </c>
      <c r="P151">
        <v>-90</v>
      </c>
      <c r="Q151">
        <v>85</v>
      </c>
      <c r="R151">
        <v>155</v>
      </c>
      <c r="S151">
        <v>229.18</v>
      </c>
    </row>
    <row r="153" spans="1:19">
      <c r="A153" t="s">
        <v>111</v>
      </c>
      <c r="B153">
        <v>201555</v>
      </c>
      <c r="C153" t="s">
        <v>504</v>
      </c>
      <c r="D153" t="s">
        <v>2376</v>
      </c>
      <c r="E153">
        <v>69</v>
      </c>
      <c r="F153" t="s">
        <v>2353</v>
      </c>
      <c r="G153" t="s">
        <v>2377</v>
      </c>
      <c r="H153">
        <v>1995</v>
      </c>
      <c r="I153">
        <v>68.75</v>
      </c>
      <c r="J153">
        <v>102</v>
      </c>
      <c r="K153">
        <v>105</v>
      </c>
      <c r="L153">
        <v>-107</v>
      </c>
      <c r="M153">
        <v>105</v>
      </c>
      <c r="N153">
        <v>130</v>
      </c>
      <c r="O153">
        <v>134</v>
      </c>
      <c r="P153">
        <v>137</v>
      </c>
      <c r="Q153">
        <v>137</v>
      </c>
      <c r="R153">
        <v>242</v>
      </c>
      <c r="S153">
        <v>324.63</v>
      </c>
    </row>
    <row r="154" spans="1:19">
      <c r="A154" t="s">
        <v>111</v>
      </c>
      <c r="B154">
        <v>214719</v>
      </c>
      <c r="C154" t="s">
        <v>504</v>
      </c>
      <c r="D154" t="s">
        <v>2376</v>
      </c>
      <c r="E154">
        <v>69</v>
      </c>
      <c r="F154" t="s">
        <v>2378</v>
      </c>
      <c r="G154" t="s">
        <v>1488</v>
      </c>
      <c r="H154">
        <v>1996</v>
      </c>
      <c r="I154">
        <v>66.849999999999994</v>
      </c>
      <c r="J154">
        <v>80</v>
      </c>
      <c r="K154">
        <v>83</v>
      </c>
      <c r="L154">
        <v>87</v>
      </c>
      <c r="M154">
        <v>87</v>
      </c>
      <c r="N154">
        <v>110</v>
      </c>
      <c r="O154">
        <v>115</v>
      </c>
      <c r="P154">
        <v>118</v>
      </c>
      <c r="Q154">
        <v>118</v>
      </c>
      <c r="R154">
        <v>205</v>
      </c>
      <c r="S154">
        <v>279.99</v>
      </c>
    </row>
    <row r="155" spans="1:19">
      <c r="A155" t="s">
        <v>111</v>
      </c>
      <c r="B155">
        <v>209709</v>
      </c>
      <c r="C155" t="s">
        <v>504</v>
      </c>
      <c r="D155" t="s">
        <v>2376</v>
      </c>
      <c r="E155">
        <v>69</v>
      </c>
      <c r="F155" t="s">
        <v>2379</v>
      </c>
      <c r="G155" t="s">
        <v>1519</v>
      </c>
      <c r="H155">
        <v>1996</v>
      </c>
      <c r="I155">
        <v>68.45</v>
      </c>
      <c r="J155">
        <v>90</v>
      </c>
      <c r="K155">
        <v>-95</v>
      </c>
      <c r="L155">
        <v>-95</v>
      </c>
      <c r="M155">
        <v>90</v>
      </c>
      <c r="N155">
        <v>112</v>
      </c>
      <c r="O155">
        <v>-117</v>
      </c>
      <c r="P155">
        <v>-119</v>
      </c>
      <c r="Q155">
        <v>112</v>
      </c>
      <c r="R155">
        <v>202</v>
      </c>
      <c r="S155">
        <v>271.72000000000003</v>
      </c>
    </row>
    <row r="156" spans="1:19">
      <c r="A156" t="s">
        <v>111</v>
      </c>
      <c r="B156">
        <v>207141</v>
      </c>
      <c r="C156" t="s">
        <v>504</v>
      </c>
      <c r="D156" t="s">
        <v>2376</v>
      </c>
      <c r="E156">
        <v>69</v>
      </c>
      <c r="F156" t="s">
        <v>2380</v>
      </c>
      <c r="G156" t="s">
        <v>2381</v>
      </c>
      <c r="H156">
        <v>1995</v>
      </c>
      <c r="I156">
        <v>68.2</v>
      </c>
      <c r="J156">
        <v>82</v>
      </c>
      <c r="K156">
        <v>85</v>
      </c>
      <c r="L156">
        <v>88</v>
      </c>
      <c r="M156">
        <v>88</v>
      </c>
      <c r="N156">
        <v>100</v>
      </c>
      <c r="O156">
        <v>104</v>
      </c>
      <c r="P156">
        <v>-108</v>
      </c>
      <c r="Q156">
        <v>104</v>
      </c>
      <c r="R156">
        <v>192</v>
      </c>
      <c r="S156">
        <v>258.87</v>
      </c>
    </row>
    <row r="157" spans="1:19">
      <c r="A157" t="s">
        <v>111</v>
      </c>
      <c r="B157">
        <v>194862</v>
      </c>
      <c r="C157" t="s">
        <v>504</v>
      </c>
      <c r="D157" t="s">
        <v>2376</v>
      </c>
      <c r="E157">
        <v>69</v>
      </c>
      <c r="F157" t="s">
        <v>2382</v>
      </c>
      <c r="G157" t="s">
        <v>2383</v>
      </c>
      <c r="H157">
        <v>1995</v>
      </c>
      <c r="I157">
        <v>68</v>
      </c>
      <c r="J157">
        <v>75</v>
      </c>
      <c r="K157">
        <v>78</v>
      </c>
      <c r="L157">
        <v>-81</v>
      </c>
      <c r="M157">
        <v>78</v>
      </c>
      <c r="N157">
        <v>93</v>
      </c>
      <c r="O157">
        <v>97</v>
      </c>
      <c r="P157">
        <v>100</v>
      </c>
      <c r="Q157">
        <v>100</v>
      </c>
      <c r="R157">
        <v>178</v>
      </c>
      <c r="S157">
        <v>240.45</v>
      </c>
    </row>
    <row r="158" spans="1:19">
      <c r="A158" t="s">
        <v>111</v>
      </c>
      <c r="B158">
        <v>219166</v>
      </c>
      <c r="C158" t="s">
        <v>504</v>
      </c>
      <c r="D158" t="s">
        <v>2376</v>
      </c>
      <c r="E158">
        <v>69</v>
      </c>
      <c r="F158" t="s">
        <v>2384</v>
      </c>
      <c r="G158" t="s">
        <v>2385</v>
      </c>
      <c r="H158">
        <v>1996</v>
      </c>
      <c r="I158">
        <v>66.900000000000006</v>
      </c>
      <c r="J158">
        <v>-73</v>
      </c>
      <c r="K158">
        <v>73</v>
      </c>
      <c r="L158">
        <v>-75</v>
      </c>
      <c r="M158">
        <v>73</v>
      </c>
      <c r="N158">
        <v>88</v>
      </c>
      <c r="O158">
        <v>93</v>
      </c>
      <c r="P158">
        <v>-97</v>
      </c>
      <c r="Q158">
        <v>93</v>
      </c>
      <c r="R158">
        <v>166</v>
      </c>
      <c r="S158">
        <v>226.61</v>
      </c>
    </row>
    <row r="159" spans="1:19">
      <c r="A159" t="s">
        <v>111</v>
      </c>
      <c r="B159">
        <v>193664</v>
      </c>
      <c r="C159" t="s">
        <v>504</v>
      </c>
      <c r="D159" t="s">
        <v>2376</v>
      </c>
      <c r="E159">
        <v>69</v>
      </c>
      <c r="F159" t="s">
        <v>2386</v>
      </c>
      <c r="G159" t="s">
        <v>1289</v>
      </c>
      <c r="H159">
        <v>1997</v>
      </c>
      <c r="I159">
        <v>68</v>
      </c>
      <c r="J159">
        <v>-70</v>
      </c>
      <c r="K159">
        <v>70</v>
      </c>
      <c r="L159">
        <v>-73</v>
      </c>
      <c r="M159">
        <v>70</v>
      </c>
      <c r="N159">
        <v>86</v>
      </c>
      <c r="O159">
        <v>94</v>
      </c>
      <c r="P159">
        <v>-98</v>
      </c>
      <c r="Q159">
        <v>94</v>
      </c>
      <c r="R159">
        <v>164</v>
      </c>
      <c r="S159">
        <v>221.54</v>
      </c>
    </row>
    <row r="160" spans="1:19">
      <c r="A160" t="s">
        <v>111</v>
      </c>
      <c r="B160">
        <v>207916</v>
      </c>
      <c r="C160" t="s">
        <v>453</v>
      </c>
      <c r="D160" t="s">
        <v>2387</v>
      </c>
      <c r="E160">
        <v>69</v>
      </c>
      <c r="F160" t="s">
        <v>1410</v>
      </c>
      <c r="G160" t="s">
        <v>1409</v>
      </c>
      <c r="H160">
        <v>1993</v>
      </c>
      <c r="I160">
        <v>67.3</v>
      </c>
      <c r="J160">
        <v>115</v>
      </c>
      <c r="K160">
        <v>122</v>
      </c>
      <c r="L160">
        <v>130</v>
      </c>
      <c r="M160">
        <v>130</v>
      </c>
      <c r="N160">
        <v>150</v>
      </c>
      <c r="O160">
        <v>155</v>
      </c>
      <c r="P160">
        <v>160</v>
      </c>
      <c r="Q160">
        <v>160</v>
      </c>
      <c r="R160">
        <v>290</v>
      </c>
      <c r="S160">
        <v>394.36</v>
      </c>
    </row>
    <row r="161" spans="1:19">
      <c r="A161" t="s">
        <v>111</v>
      </c>
      <c r="B161">
        <v>180538</v>
      </c>
      <c r="C161" t="s">
        <v>453</v>
      </c>
      <c r="D161" t="s">
        <v>2387</v>
      </c>
      <c r="E161">
        <v>69</v>
      </c>
      <c r="F161" t="s">
        <v>2388</v>
      </c>
      <c r="G161" t="s">
        <v>2389</v>
      </c>
      <c r="H161">
        <v>1994</v>
      </c>
      <c r="I161">
        <v>68.400000000000006</v>
      </c>
      <c r="J161">
        <v>105</v>
      </c>
      <c r="K161">
        <v>108</v>
      </c>
      <c r="L161">
        <v>110</v>
      </c>
      <c r="M161">
        <v>110</v>
      </c>
      <c r="N161">
        <v>132</v>
      </c>
      <c r="O161">
        <v>-135</v>
      </c>
      <c r="P161">
        <v>-136</v>
      </c>
      <c r="Q161">
        <v>132</v>
      </c>
      <c r="R161">
        <v>242</v>
      </c>
      <c r="S161">
        <v>325.68</v>
      </c>
    </row>
    <row r="162" spans="1:19">
      <c r="A162" t="s">
        <v>111</v>
      </c>
      <c r="B162">
        <v>201562</v>
      </c>
      <c r="C162" t="s">
        <v>453</v>
      </c>
      <c r="D162" t="s">
        <v>2387</v>
      </c>
      <c r="E162">
        <v>69</v>
      </c>
      <c r="F162" t="s">
        <v>2390</v>
      </c>
      <c r="G162" t="s">
        <v>2391</v>
      </c>
      <c r="H162">
        <v>1993</v>
      </c>
      <c r="I162">
        <v>68.45</v>
      </c>
      <c r="J162">
        <v>95</v>
      </c>
      <c r="K162">
        <v>100</v>
      </c>
      <c r="L162">
        <v>105</v>
      </c>
      <c r="M162">
        <v>105</v>
      </c>
      <c r="N162">
        <v>-127</v>
      </c>
      <c r="O162">
        <v>129</v>
      </c>
      <c r="P162">
        <v>134</v>
      </c>
      <c r="Q162">
        <v>134</v>
      </c>
      <c r="R162">
        <v>239</v>
      </c>
      <c r="S162">
        <v>321.49</v>
      </c>
    </row>
    <row r="163" spans="1:19">
      <c r="A163" t="s">
        <v>111</v>
      </c>
      <c r="B163">
        <v>184256</v>
      </c>
      <c r="C163" t="s">
        <v>453</v>
      </c>
      <c r="D163" t="s">
        <v>2387</v>
      </c>
      <c r="E163">
        <v>69</v>
      </c>
      <c r="F163" t="s">
        <v>2392</v>
      </c>
      <c r="G163" t="s">
        <v>1459</v>
      </c>
      <c r="H163">
        <v>1982</v>
      </c>
      <c r="I163">
        <v>68.5</v>
      </c>
      <c r="J163">
        <v>88</v>
      </c>
      <c r="K163">
        <v>-92</v>
      </c>
      <c r="L163">
        <v>92</v>
      </c>
      <c r="M163">
        <v>92</v>
      </c>
      <c r="N163">
        <v>110</v>
      </c>
      <c r="O163">
        <v>115</v>
      </c>
      <c r="P163">
        <v>117</v>
      </c>
      <c r="Q163">
        <v>117</v>
      </c>
      <c r="R163">
        <v>209</v>
      </c>
      <c r="S163">
        <v>281.01</v>
      </c>
    </row>
    <row r="164" spans="1:19">
      <c r="A164" t="s">
        <v>111</v>
      </c>
      <c r="B164">
        <v>196437</v>
      </c>
      <c r="C164" t="s">
        <v>453</v>
      </c>
      <c r="D164" t="s">
        <v>2387</v>
      </c>
      <c r="E164">
        <v>69</v>
      </c>
      <c r="F164" t="s">
        <v>2393</v>
      </c>
      <c r="G164" t="s">
        <v>2394</v>
      </c>
      <c r="H164">
        <v>1985</v>
      </c>
      <c r="I164">
        <v>68.150000000000006</v>
      </c>
      <c r="J164">
        <v>91</v>
      </c>
      <c r="K164">
        <v>-94</v>
      </c>
      <c r="L164">
        <v>94</v>
      </c>
      <c r="M164">
        <v>94</v>
      </c>
      <c r="N164">
        <v>-112</v>
      </c>
      <c r="O164">
        <v>-115</v>
      </c>
      <c r="P164">
        <v>115</v>
      </c>
      <c r="Q164">
        <v>115</v>
      </c>
      <c r="R164">
        <v>209</v>
      </c>
      <c r="S164">
        <v>281.93</v>
      </c>
    </row>
    <row r="165" spans="1:19">
      <c r="A165" t="s">
        <v>111</v>
      </c>
      <c r="B165">
        <v>210178</v>
      </c>
      <c r="C165" t="s">
        <v>453</v>
      </c>
      <c r="D165" t="s">
        <v>2387</v>
      </c>
      <c r="E165">
        <v>69</v>
      </c>
      <c r="F165" t="s">
        <v>2395</v>
      </c>
      <c r="G165" t="s">
        <v>2396</v>
      </c>
      <c r="H165">
        <v>1995</v>
      </c>
      <c r="I165">
        <v>68.05</v>
      </c>
      <c r="J165">
        <v>78</v>
      </c>
      <c r="K165">
        <v>81</v>
      </c>
      <c r="L165">
        <v>84</v>
      </c>
      <c r="M165">
        <v>84</v>
      </c>
      <c r="N165">
        <v>100</v>
      </c>
      <c r="O165">
        <v>-103</v>
      </c>
      <c r="P165">
        <v>-105</v>
      </c>
      <c r="Q165">
        <v>100</v>
      </c>
      <c r="R165">
        <v>184</v>
      </c>
      <c r="S165">
        <v>248.44</v>
      </c>
    </row>
    <row r="166" spans="1:19">
      <c r="A166" t="s">
        <v>111</v>
      </c>
      <c r="B166">
        <v>208202</v>
      </c>
      <c r="C166" t="s">
        <v>453</v>
      </c>
      <c r="D166" t="s">
        <v>2387</v>
      </c>
      <c r="E166">
        <v>69</v>
      </c>
      <c r="F166" t="s">
        <v>2397</v>
      </c>
      <c r="G166" t="s">
        <v>2398</v>
      </c>
      <c r="H166">
        <v>1989</v>
      </c>
      <c r="I166">
        <v>68.55</v>
      </c>
      <c r="J166">
        <v>-95</v>
      </c>
      <c r="K166">
        <v>-99</v>
      </c>
      <c r="L166">
        <v>-100</v>
      </c>
      <c r="M166">
        <v>0</v>
      </c>
      <c r="N166">
        <v>120</v>
      </c>
      <c r="O166">
        <v>125</v>
      </c>
      <c r="P166">
        <v>-130</v>
      </c>
      <c r="Q166">
        <v>125</v>
      </c>
      <c r="R166">
        <v>0</v>
      </c>
      <c r="S166">
        <v>0</v>
      </c>
    </row>
    <row r="167" spans="1:19">
      <c r="A167" t="s">
        <v>111</v>
      </c>
      <c r="B167">
        <v>220430</v>
      </c>
      <c r="C167" t="s">
        <v>442</v>
      </c>
      <c r="D167" t="s">
        <v>2399</v>
      </c>
      <c r="E167">
        <v>69</v>
      </c>
      <c r="F167" t="s">
        <v>2400</v>
      </c>
      <c r="G167" t="s">
        <v>2401</v>
      </c>
      <c r="H167">
        <v>2002</v>
      </c>
      <c r="I167">
        <v>63.4</v>
      </c>
      <c r="J167">
        <v>40</v>
      </c>
      <c r="K167">
        <v>43</v>
      </c>
      <c r="L167">
        <v>-48</v>
      </c>
      <c r="M167">
        <v>43</v>
      </c>
      <c r="N167">
        <v>50</v>
      </c>
      <c r="O167">
        <v>55</v>
      </c>
      <c r="P167">
        <v>-60</v>
      </c>
      <c r="Q167">
        <v>55</v>
      </c>
      <c r="R167">
        <v>98</v>
      </c>
      <c r="S167">
        <v>138.69</v>
      </c>
    </row>
    <row r="168" spans="1:19">
      <c r="A168" t="s">
        <v>111</v>
      </c>
      <c r="B168">
        <v>219395</v>
      </c>
      <c r="C168" t="s">
        <v>442</v>
      </c>
      <c r="D168" t="s">
        <v>2399</v>
      </c>
      <c r="E168">
        <v>69</v>
      </c>
      <c r="F168" t="s">
        <v>2402</v>
      </c>
      <c r="G168" t="s">
        <v>2403</v>
      </c>
      <c r="H168">
        <v>1998</v>
      </c>
      <c r="I168">
        <v>66.900000000000006</v>
      </c>
      <c r="J168">
        <v>85</v>
      </c>
      <c r="K168">
        <v>90</v>
      </c>
      <c r="L168">
        <v>-95</v>
      </c>
      <c r="M168">
        <v>90</v>
      </c>
      <c r="N168">
        <v>99</v>
      </c>
      <c r="O168">
        <v>106</v>
      </c>
      <c r="P168">
        <v>-112</v>
      </c>
      <c r="Q168">
        <v>106</v>
      </c>
      <c r="R168">
        <v>196</v>
      </c>
      <c r="S168">
        <v>267.57</v>
      </c>
    </row>
    <row r="169" spans="1:19">
      <c r="A169" t="s">
        <v>111</v>
      </c>
      <c r="B169">
        <v>196019</v>
      </c>
      <c r="C169" t="s">
        <v>442</v>
      </c>
      <c r="D169" t="s">
        <v>2399</v>
      </c>
      <c r="E169">
        <v>69</v>
      </c>
      <c r="F169" t="s">
        <v>2364</v>
      </c>
      <c r="G169" t="s">
        <v>2404</v>
      </c>
      <c r="H169">
        <v>1999</v>
      </c>
      <c r="I169">
        <v>68.5</v>
      </c>
      <c r="J169">
        <v>84</v>
      </c>
      <c r="K169">
        <v>-88</v>
      </c>
      <c r="L169">
        <v>-88</v>
      </c>
      <c r="M169">
        <v>84</v>
      </c>
      <c r="N169">
        <v>-112</v>
      </c>
      <c r="O169">
        <v>112</v>
      </c>
      <c r="P169">
        <v>-117</v>
      </c>
      <c r="Q169">
        <v>112</v>
      </c>
      <c r="R169">
        <v>196</v>
      </c>
      <c r="S169">
        <v>263.52999999999997</v>
      </c>
    </row>
    <row r="170" spans="1:19">
      <c r="A170" t="s">
        <v>111</v>
      </c>
      <c r="B170">
        <v>210313</v>
      </c>
      <c r="C170" t="s">
        <v>442</v>
      </c>
      <c r="D170" t="s">
        <v>2399</v>
      </c>
      <c r="E170">
        <v>69</v>
      </c>
      <c r="F170" t="s">
        <v>2353</v>
      </c>
      <c r="G170" t="s">
        <v>1309</v>
      </c>
      <c r="H170">
        <v>1999</v>
      </c>
      <c r="I170">
        <v>68.099999999999994</v>
      </c>
      <c r="J170">
        <v>80</v>
      </c>
      <c r="K170">
        <v>83</v>
      </c>
      <c r="L170">
        <v>-86</v>
      </c>
      <c r="M170">
        <v>83</v>
      </c>
      <c r="N170">
        <v>100</v>
      </c>
      <c r="O170">
        <v>-103</v>
      </c>
      <c r="P170">
        <v>-103</v>
      </c>
      <c r="Q170">
        <v>100</v>
      </c>
      <c r="R170">
        <v>183</v>
      </c>
      <c r="S170">
        <v>246.97</v>
      </c>
    </row>
    <row r="171" spans="1:19">
      <c r="A171" t="s">
        <v>111</v>
      </c>
      <c r="B171">
        <v>213571</v>
      </c>
      <c r="C171" t="s">
        <v>442</v>
      </c>
      <c r="D171" t="s">
        <v>2399</v>
      </c>
      <c r="E171">
        <v>69</v>
      </c>
      <c r="F171" t="s">
        <v>2405</v>
      </c>
      <c r="G171" t="s">
        <v>2406</v>
      </c>
      <c r="H171">
        <v>2000</v>
      </c>
      <c r="I171">
        <v>66.7</v>
      </c>
      <c r="J171">
        <v>70</v>
      </c>
      <c r="K171">
        <v>73</v>
      </c>
      <c r="L171">
        <v>75</v>
      </c>
      <c r="M171">
        <v>75</v>
      </c>
      <c r="N171">
        <v>83</v>
      </c>
      <c r="O171">
        <v>86</v>
      </c>
      <c r="P171">
        <v>89</v>
      </c>
      <c r="Q171">
        <v>89</v>
      </c>
      <c r="R171">
        <v>164</v>
      </c>
      <c r="S171">
        <v>224.32</v>
      </c>
    </row>
    <row r="172" spans="1:19">
      <c r="A172" t="s">
        <v>111</v>
      </c>
      <c r="B172">
        <v>217379</v>
      </c>
      <c r="C172" t="s">
        <v>442</v>
      </c>
      <c r="D172" t="s">
        <v>2407</v>
      </c>
      <c r="E172">
        <v>69</v>
      </c>
      <c r="F172" t="s">
        <v>2408</v>
      </c>
      <c r="G172" t="s">
        <v>2409</v>
      </c>
      <c r="H172">
        <v>2002</v>
      </c>
      <c r="I172">
        <v>88.7</v>
      </c>
      <c r="J172">
        <v>65</v>
      </c>
      <c r="K172">
        <v>68</v>
      </c>
      <c r="L172">
        <v>72</v>
      </c>
      <c r="M172">
        <v>72</v>
      </c>
      <c r="N172">
        <v>80</v>
      </c>
      <c r="O172">
        <v>84</v>
      </c>
      <c r="P172">
        <v>87</v>
      </c>
      <c r="Q172">
        <v>87</v>
      </c>
      <c r="R172">
        <v>159</v>
      </c>
      <c r="S172">
        <v>185.59</v>
      </c>
    </row>
    <row r="173" spans="1:19">
      <c r="A173" t="s">
        <v>111</v>
      </c>
      <c r="B173">
        <v>214194</v>
      </c>
      <c r="C173" t="s">
        <v>442</v>
      </c>
      <c r="D173" t="s">
        <v>2399</v>
      </c>
      <c r="E173">
        <v>69</v>
      </c>
      <c r="F173" t="s">
        <v>2410</v>
      </c>
      <c r="G173" t="s">
        <v>2411</v>
      </c>
      <c r="H173">
        <v>1999</v>
      </c>
      <c r="I173">
        <v>64.8</v>
      </c>
      <c r="J173">
        <v>61</v>
      </c>
      <c r="K173">
        <v>66</v>
      </c>
      <c r="L173">
        <v>-68</v>
      </c>
      <c r="M173">
        <v>66</v>
      </c>
      <c r="N173">
        <v>84</v>
      </c>
      <c r="O173">
        <v>89</v>
      </c>
      <c r="P173">
        <v>-94</v>
      </c>
      <c r="Q173">
        <v>89</v>
      </c>
      <c r="R173">
        <v>155</v>
      </c>
      <c r="S173">
        <v>216.11</v>
      </c>
    </row>
    <row r="174" spans="1:19">
      <c r="A174" t="s">
        <v>111</v>
      </c>
      <c r="B174">
        <v>216937</v>
      </c>
      <c r="C174" t="s">
        <v>442</v>
      </c>
      <c r="D174" t="s">
        <v>2399</v>
      </c>
      <c r="E174">
        <v>69</v>
      </c>
      <c r="F174" t="s">
        <v>2412</v>
      </c>
      <c r="G174" t="s">
        <v>2413</v>
      </c>
      <c r="H174">
        <v>1999</v>
      </c>
      <c r="I174">
        <v>67.3</v>
      </c>
      <c r="J174">
        <v>-65</v>
      </c>
      <c r="K174">
        <v>65</v>
      </c>
      <c r="L174">
        <v>-68</v>
      </c>
      <c r="M174">
        <v>65</v>
      </c>
      <c r="N174">
        <v>80</v>
      </c>
      <c r="O174">
        <v>84</v>
      </c>
      <c r="P174">
        <v>88</v>
      </c>
      <c r="Q174">
        <v>88</v>
      </c>
      <c r="R174">
        <v>153</v>
      </c>
      <c r="S174">
        <v>208.06</v>
      </c>
    </row>
    <row r="175" spans="1:19">
      <c r="A175" t="s">
        <v>111</v>
      </c>
      <c r="B175">
        <v>217378</v>
      </c>
      <c r="C175" t="s">
        <v>442</v>
      </c>
      <c r="D175" t="s">
        <v>2407</v>
      </c>
      <c r="E175">
        <v>69</v>
      </c>
      <c r="F175" t="s">
        <v>2408</v>
      </c>
      <c r="G175" t="s">
        <v>2414</v>
      </c>
      <c r="H175">
        <v>2002</v>
      </c>
      <c r="I175">
        <v>85.3</v>
      </c>
      <c r="J175">
        <v>71</v>
      </c>
      <c r="K175">
        <v>74</v>
      </c>
      <c r="L175">
        <v>-77</v>
      </c>
      <c r="M175">
        <v>74</v>
      </c>
      <c r="N175">
        <v>-72</v>
      </c>
      <c r="O175">
        <v>73</v>
      </c>
      <c r="P175">
        <v>78</v>
      </c>
      <c r="Q175">
        <v>78</v>
      </c>
      <c r="R175">
        <v>152</v>
      </c>
      <c r="S175">
        <v>180.73</v>
      </c>
    </row>
    <row r="176" spans="1:19">
      <c r="A176" t="s">
        <v>111</v>
      </c>
      <c r="B176">
        <v>209792</v>
      </c>
      <c r="C176" t="s">
        <v>442</v>
      </c>
      <c r="D176" t="s">
        <v>2399</v>
      </c>
      <c r="E176">
        <v>69</v>
      </c>
      <c r="F176" t="s">
        <v>2415</v>
      </c>
      <c r="G176" t="s">
        <v>2416</v>
      </c>
      <c r="H176">
        <v>1998</v>
      </c>
      <c r="I176">
        <v>65.8</v>
      </c>
      <c r="J176">
        <v>52</v>
      </c>
      <c r="K176">
        <v>56</v>
      </c>
      <c r="L176">
        <v>60</v>
      </c>
      <c r="M176">
        <v>60</v>
      </c>
      <c r="N176">
        <v>84</v>
      </c>
      <c r="O176">
        <v>88</v>
      </c>
      <c r="P176">
        <v>-93</v>
      </c>
      <c r="Q176">
        <v>88</v>
      </c>
      <c r="R176">
        <v>148</v>
      </c>
      <c r="S176">
        <v>204.25</v>
      </c>
    </row>
    <row r="177" spans="1:19">
      <c r="A177" t="s">
        <v>111</v>
      </c>
      <c r="B177">
        <v>213298</v>
      </c>
      <c r="C177" t="s">
        <v>442</v>
      </c>
      <c r="D177" t="s">
        <v>2407</v>
      </c>
      <c r="E177">
        <v>69</v>
      </c>
      <c r="F177" t="s">
        <v>2417</v>
      </c>
      <c r="G177" t="s">
        <v>2418</v>
      </c>
      <c r="H177">
        <v>2004</v>
      </c>
      <c r="I177">
        <v>87.6</v>
      </c>
      <c r="J177">
        <v>42</v>
      </c>
      <c r="K177">
        <v>45</v>
      </c>
      <c r="L177">
        <v>-50</v>
      </c>
      <c r="M177">
        <v>45</v>
      </c>
      <c r="N177">
        <v>53</v>
      </c>
      <c r="O177">
        <v>57</v>
      </c>
      <c r="P177">
        <v>60</v>
      </c>
      <c r="Q177">
        <v>60</v>
      </c>
      <c r="R177">
        <v>105</v>
      </c>
      <c r="S177">
        <v>123.27</v>
      </c>
    </row>
    <row r="178" spans="1:19">
      <c r="A178" t="s">
        <v>111</v>
      </c>
      <c r="B178">
        <v>200763</v>
      </c>
      <c r="C178" t="s">
        <v>442</v>
      </c>
      <c r="D178" t="s">
        <v>2399</v>
      </c>
      <c r="E178">
        <v>69</v>
      </c>
      <c r="F178" t="s">
        <v>2419</v>
      </c>
      <c r="G178" t="s">
        <v>1488</v>
      </c>
      <c r="H178">
        <v>1999</v>
      </c>
      <c r="I178">
        <v>65.099999999999994</v>
      </c>
      <c r="J178">
        <v>74</v>
      </c>
      <c r="K178">
        <v>76</v>
      </c>
      <c r="L178">
        <v>-78</v>
      </c>
      <c r="M178">
        <v>76</v>
      </c>
      <c r="N178">
        <v>-93</v>
      </c>
      <c r="O178">
        <v>-93</v>
      </c>
      <c r="P178">
        <v>-93</v>
      </c>
      <c r="Q178">
        <v>0</v>
      </c>
      <c r="R178">
        <v>0</v>
      </c>
      <c r="S178">
        <v>0</v>
      </c>
    </row>
    <row r="180" spans="1:19">
      <c r="A180" t="s">
        <v>111</v>
      </c>
      <c r="B180">
        <v>184865</v>
      </c>
      <c r="C180" t="s">
        <v>504</v>
      </c>
      <c r="D180" t="s">
        <v>2420</v>
      </c>
      <c r="E180">
        <v>77</v>
      </c>
      <c r="F180" t="s">
        <v>2421</v>
      </c>
      <c r="G180" t="s">
        <v>2422</v>
      </c>
      <c r="H180">
        <v>1997</v>
      </c>
      <c r="I180">
        <v>75.5</v>
      </c>
      <c r="J180">
        <v>102</v>
      </c>
      <c r="K180">
        <v>-106</v>
      </c>
      <c r="L180">
        <v>-106</v>
      </c>
      <c r="M180">
        <v>102</v>
      </c>
      <c r="N180">
        <v>131</v>
      </c>
      <c r="O180">
        <v>137</v>
      </c>
      <c r="P180">
        <v>-140</v>
      </c>
      <c r="Q180">
        <v>137</v>
      </c>
      <c r="R180">
        <v>239</v>
      </c>
      <c r="S180">
        <v>303.06</v>
      </c>
    </row>
    <row r="181" spans="1:19">
      <c r="A181" t="s">
        <v>111</v>
      </c>
      <c r="B181">
        <v>216803</v>
      </c>
      <c r="C181" t="s">
        <v>504</v>
      </c>
      <c r="D181" t="s">
        <v>2420</v>
      </c>
      <c r="E181">
        <v>77</v>
      </c>
      <c r="F181" t="s">
        <v>2423</v>
      </c>
      <c r="G181" t="s">
        <v>1395</v>
      </c>
      <c r="H181">
        <v>1997</v>
      </c>
      <c r="I181">
        <v>74.3</v>
      </c>
      <c r="J181">
        <v>100</v>
      </c>
      <c r="K181">
        <v>-105</v>
      </c>
      <c r="L181">
        <v>-110</v>
      </c>
      <c r="M181">
        <v>100</v>
      </c>
      <c r="N181">
        <v>125</v>
      </c>
      <c r="O181">
        <v>-132</v>
      </c>
      <c r="P181">
        <v>135</v>
      </c>
      <c r="Q181">
        <v>135</v>
      </c>
      <c r="R181">
        <v>235</v>
      </c>
      <c r="S181">
        <v>300.74</v>
      </c>
    </row>
    <row r="182" spans="1:19">
      <c r="A182" t="s">
        <v>111</v>
      </c>
      <c r="B182">
        <v>184333</v>
      </c>
      <c r="C182" t="s">
        <v>504</v>
      </c>
      <c r="D182" t="s">
        <v>2420</v>
      </c>
      <c r="E182">
        <v>77</v>
      </c>
      <c r="F182" t="s">
        <v>2424</v>
      </c>
      <c r="G182" t="s">
        <v>2425</v>
      </c>
      <c r="H182">
        <v>1995</v>
      </c>
      <c r="I182">
        <v>74</v>
      </c>
      <c r="J182">
        <v>102</v>
      </c>
      <c r="K182">
        <v>107</v>
      </c>
      <c r="L182">
        <v>-109</v>
      </c>
      <c r="M182">
        <v>107</v>
      </c>
      <c r="N182">
        <v>125</v>
      </c>
      <c r="O182">
        <v>-130</v>
      </c>
      <c r="P182">
        <v>-130</v>
      </c>
      <c r="Q182">
        <v>125</v>
      </c>
      <c r="R182">
        <v>232</v>
      </c>
      <c r="S182">
        <v>297.60000000000002</v>
      </c>
    </row>
    <row r="183" spans="1:19">
      <c r="A183" t="s">
        <v>111</v>
      </c>
      <c r="B183">
        <v>183544</v>
      </c>
      <c r="C183" t="s">
        <v>504</v>
      </c>
      <c r="D183" t="s">
        <v>2420</v>
      </c>
      <c r="E183">
        <v>77</v>
      </c>
      <c r="F183" t="s">
        <v>2426</v>
      </c>
      <c r="G183" t="s">
        <v>2427</v>
      </c>
      <c r="H183">
        <v>1995</v>
      </c>
      <c r="I183">
        <v>75.05</v>
      </c>
      <c r="J183">
        <v>100</v>
      </c>
      <c r="K183">
        <v>-105</v>
      </c>
      <c r="L183">
        <v>-105</v>
      </c>
      <c r="M183">
        <v>100</v>
      </c>
      <c r="N183">
        <v>-130</v>
      </c>
      <c r="O183">
        <v>130</v>
      </c>
      <c r="P183">
        <v>-135</v>
      </c>
      <c r="Q183">
        <v>130</v>
      </c>
      <c r="R183">
        <v>230</v>
      </c>
      <c r="S183">
        <v>292.64</v>
      </c>
    </row>
    <row r="184" spans="1:19">
      <c r="A184" t="s">
        <v>111</v>
      </c>
      <c r="B184">
        <v>190881</v>
      </c>
      <c r="C184" t="s">
        <v>504</v>
      </c>
      <c r="D184" t="s">
        <v>2420</v>
      </c>
      <c r="E184">
        <v>77</v>
      </c>
      <c r="F184" t="s">
        <v>1336</v>
      </c>
      <c r="G184" t="s">
        <v>2381</v>
      </c>
      <c r="H184">
        <v>1997</v>
      </c>
      <c r="I184">
        <v>76.099999999999994</v>
      </c>
      <c r="J184">
        <v>-88</v>
      </c>
      <c r="K184">
        <v>88</v>
      </c>
      <c r="L184">
        <v>91</v>
      </c>
      <c r="M184">
        <v>91</v>
      </c>
      <c r="N184">
        <v>115</v>
      </c>
      <c r="O184">
        <v>-118</v>
      </c>
      <c r="P184">
        <v>-120</v>
      </c>
      <c r="Q184">
        <v>115</v>
      </c>
      <c r="R184">
        <v>206</v>
      </c>
      <c r="S184">
        <v>260.04000000000002</v>
      </c>
    </row>
    <row r="185" spans="1:19">
      <c r="A185" t="s">
        <v>111</v>
      </c>
      <c r="B185">
        <v>206060</v>
      </c>
      <c r="C185" t="s">
        <v>739</v>
      </c>
      <c r="D185" t="s">
        <v>2428</v>
      </c>
      <c r="E185">
        <v>77</v>
      </c>
      <c r="F185" t="s">
        <v>763</v>
      </c>
      <c r="G185" t="s">
        <v>2394</v>
      </c>
      <c r="H185">
        <v>1977</v>
      </c>
      <c r="I185">
        <v>76.349999999999994</v>
      </c>
      <c r="J185">
        <v>97</v>
      </c>
      <c r="K185">
        <v>102</v>
      </c>
      <c r="L185">
        <v>-105</v>
      </c>
      <c r="M185">
        <v>102</v>
      </c>
      <c r="N185">
        <v>118</v>
      </c>
      <c r="O185">
        <v>122</v>
      </c>
      <c r="P185">
        <v>-127</v>
      </c>
      <c r="Q185">
        <v>122</v>
      </c>
      <c r="R185">
        <v>224</v>
      </c>
      <c r="S185">
        <v>282.25</v>
      </c>
    </row>
    <row r="186" spans="1:19">
      <c r="A186" t="s">
        <v>111</v>
      </c>
      <c r="B186">
        <v>126206</v>
      </c>
      <c r="C186" t="s">
        <v>739</v>
      </c>
      <c r="D186" t="s">
        <v>2428</v>
      </c>
      <c r="E186">
        <v>77</v>
      </c>
      <c r="F186" t="s">
        <v>2429</v>
      </c>
      <c r="G186" t="s">
        <v>2430</v>
      </c>
      <c r="H186">
        <v>1978</v>
      </c>
      <c r="I186">
        <v>72.099999999999994</v>
      </c>
      <c r="J186">
        <v>95</v>
      </c>
      <c r="K186">
        <v>-100</v>
      </c>
      <c r="L186">
        <v>-100</v>
      </c>
      <c r="M186">
        <v>95</v>
      </c>
      <c r="N186">
        <v>125</v>
      </c>
      <c r="O186">
        <v>-129</v>
      </c>
      <c r="P186">
        <v>-129</v>
      </c>
      <c r="Q186">
        <v>125</v>
      </c>
      <c r="R186">
        <v>220</v>
      </c>
      <c r="S186">
        <v>286.58</v>
      </c>
    </row>
    <row r="187" spans="1:19">
      <c r="A187" t="s">
        <v>111</v>
      </c>
      <c r="B187">
        <v>203284</v>
      </c>
      <c r="C187" t="s">
        <v>739</v>
      </c>
      <c r="D187" t="s">
        <v>2428</v>
      </c>
      <c r="E187">
        <v>77</v>
      </c>
      <c r="F187" t="s">
        <v>1308</v>
      </c>
      <c r="G187" t="s">
        <v>1307</v>
      </c>
      <c r="H187">
        <v>1979</v>
      </c>
      <c r="I187">
        <v>76</v>
      </c>
      <c r="J187">
        <v>87</v>
      </c>
      <c r="K187">
        <v>90</v>
      </c>
      <c r="L187">
        <v>-93</v>
      </c>
      <c r="M187">
        <v>90</v>
      </c>
      <c r="N187">
        <v>-116</v>
      </c>
      <c r="O187">
        <v>116</v>
      </c>
      <c r="P187">
        <v>118</v>
      </c>
      <c r="Q187">
        <v>118</v>
      </c>
      <c r="R187">
        <v>208</v>
      </c>
      <c r="S187">
        <v>262.76</v>
      </c>
    </row>
    <row r="188" spans="1:19">
      <c r="A188" t="s">
        <v>111</v>
      </c>
      <c r="B188">
        <v>116344</v>
      </c>
      <c r="C188" t="s">
        <v>739</v>
      </c>
      <c r="D188" t="s">
        <v>2428</v>
      </c>
      <c r="E188">
        <v>77</v>
      </c>
      <c r="F188" t="s">
        <v>2431</v>
      </c>
      <c r="G188" t="s">
        <v>1474</v>
      </c>
      <c r="H188">
        <v>2053</v>
      </c>
      <c r="I188">
        <v>75.8</v>
      </c>
      <c r="J188">
        <v>52</v>
      </c>
      <c r="K188">
        <v>57</v>
      </c>
      <c r="L188">
        <v>60</v>
      </c>
      <c r="M188">
        <v>60</v>
      </c>
      <c r="N188">
        <v>73</v>
      </c>
      <c r="O188">
        <v>77</v>
      </c>
      <c r="P188">
        <v>79</v>
      </c>
      <c r="Q188">
        <v>79</v>
      </c>
      <c r="R188">
        <v>139</v>
      </c>
      <c r="S188">
        <v>175.86</v>
      </c>
    </row>
    <row r="189" spans="1:19">
      <c r="A189" t="s">
        <v>111</v>
      </c>
      <c r="B189">
        <v>168783</v>
      </c>
      <c r="C189" t="s">
        <v>453</v>
      </c>
      <c r="D189" t="s">
        <v>2432</v>
      </c>
      <c r="E189">
        <v>77</v>
      </c>
      <c r="F189" t="s">
        <v>2433</v>
      </c>
      <c r="G189" t="s">
        <v>2434</v>
      </c>
      <c r="H189">
        <v>1993</v>
      </c>
      <c r="I189">
        <v>76.55</v>
      </c>
      <c r="J189">
        <v>117</v>
      </c>
      <c r="K189">
        <v>-120</v>
      </c>
      <c r="L189">
        <v>120</v>
      </c>
      <c r="M189">
        <v>120</v>
      </c>
      <c r="N189">
        <v>145</v>
      </c>
      <c r="O189">
        <v>151</v>
      </c>
      <c r="P189">
        <v>-157</v>
      </c>
      <c r="Q189">
        <v>151</v>
      </c>
      <c r="R189">
        <v>271</v>
      </c>
      <c r="S189">
        <v>340.97</v>
      </c>
    </row>
    <row r="190" spans="1:19">
      <c r="A190" t="s">
        <v>111</v>
      </c>
      <c r="B190">
        <v>171366</v>
      </c>
      <c r="C190" t="s">
        <v>453</v>
      </c>
      <c r="D190" t="s">
        <v>2432</v>
      </c>
      <c r="E190">
        <v>77</v>
      </c>
      <c r="F190" t="s">
        <v>2435</v>
      </c>
      <c r="G190" t="s">
        <v>1574</v>
      </c>
      <c r="H190">
        <v>1995</v>
      </c>
      <c r="I190">
        <v>75.3</v>
      </c>
      <c r="J190">
        <v>110</v>
      </c>
      <c r="K190">
        <v>-115</v>
      </c>
      <c r="L190">
        <v>115</v>
      </c>
      <c r="M190">
        <v>115</v>
      </c>
      <c r="N190">
        <v>145</v>
      </c>
      <c r="O190">
        <v>150</v>
      </c>
      <c r="P190">
        <v>-152</v>
      </c>
      <c r="Q190">
        <v>150</v>
      </c>
      <c r="R190">
        <v>265</v>
      </c>
      <c r="S190">
        <v>336.54</v>
      </c>
    </row>
    <row r="191" spans="1:19">
      <c r="A191" t="s">
        <v>111</v>
      </c>
      <c r="B191">
        <v>159692</v>
      </c>
      <c r="C191" t="s">
        <v>453</v>
      </c>
      <c r="D191" t="s">
        <v>2432</v>
      </c>
      <c r="E191">
        <v>77</v>
      </c>
      <c r="F191" t="s">
        <v>2436</v>
      </c>
      <c r="G191" t="s">
        <v>2437</v>
      </c>
      <c r="H191">
        <v>1991</v>
      </c>
      <c r="I191">
        <v>73.3</v>
      </c>
      <c r="J191">
        <v>105</v>
      </c>
      <c r="K191">
        <v>109</v>
      </c>
      <c r="L191">
        <v>113</v>
      </c>
      <c r="M191">
        <v>113</v>
      </c>
      <c r="N191">
        <v>139</v>
      </c>
      <c r="O191">
        <v>145</v>
      </c>
      <c r="P191">
        <v>-150</v>
      </c>
      <c r="Q191">
        <v>145</v>
      </c>
      <c r="R191">
        <v>258</v>
      </c>
      <c r="S191">
        <v>332.8</v>
      </c>
    </row>
    <row r="192" spans="1:19">
      <c r="A192" t="s">
        <v>111</v>
      </c>
      <c r="B192">
        <v>177670</v>
      </c>
      <c r="C192" t="s">
        <v>453</v>
      </c>
      <c r="D192" t="s">
        <v>2432</v>
      </c>
      <c r="E192">
        <v>77</v>
      </c>
      <c r="F192" t="s">
        <v>757</v>
      </c>
      <c r="G192" t="s">
        <v>1413</v>
      </c>
      <c r="H192">
        <v>1986</v>
      </c>
      <c r="I192">
        <v>75.150000000000006</v>
      </c>
      <c r="J192">
        <v>107</v>
      </c>
      <c r="K192">
        <v>-112</v>
      </c>
      <c r="L192">
        <v>-113</v>
      </c>
      <c r="M192">
        <v>107</v>
      </c>
      <c r="N192">
        <v>-140</v>
      </c>
      <c r="O192">
        <v>140</v>
      </c>
      <c r="P192">
        <v>142</v>
      </c>
      <c r="Q192">
        <v>142</v>
      </c>
      <c r="R192">
        <v>249</v>
      </c>
      <c r="S192">
        <v>316.58</v>
      </c>
    </row>
    <row r="193" spans="1:19">
      <c r="A193" t="s">
        <v>111</v>
      </c>
      <c r="B193">
        <v>150166</v>
      </c>
      <c r="C193" t="s">
        <v>453</v>
      </c>
      <c r="D193" t="s">
        <v>2432</v>
      </c>
      <c r="E193">
        <v>77</v>
      </c>
      <c r="F193" t="s">
        <v>2438</v>
      </c>
      <c r="G193" t="s">
        <v>1479</v>
      </c>
      <c r="H193">
        <v>1989</v>
      </c>
      <c r="I193">
        <v>76.599999999999994</v>
      </c>
      <c r="J193">
        <v>-110</v>
      </c>
      <c r="K193">
        <v>112</v>
      </c>
      <c r="L193">
        <v>-116</v>
      </c>
      <c r="M193">
        <v>112</v>
      </c>
      <c r="N193">
        <v>136</v>
      </c>
      <c r="O193">
        <v>-141</v>
      </c>
      <c r="P193">
        <v>-142</v>
      </c>
      <c r="Q193">
        <v>136</v>
      </c>
      <c r="R193">
        <v>248</v>
      </c>
      <c r="S193">
        <v>311.92</v>
      </c>
    </row>
    <row r="194" spans="1:19">
      <c r="A194" t="s">
        <v>111</v>
      </c>
      <c r="B194">
        <v>202056</v>
      </c>
      <c r="C194" t="s">
        <v>453</v>
      </c>
      <c r="D194" t="s">
        <v>2432</v>
      </c>
      <c r="E194">
        <v>77</v>
      </c>
      <c r="F194" t="s">
        <v>2439</v>
      </c>
      <c r="G194" t="s">
        <v>2385</v>
      </c>
      <c r="H194">
        <v>1989</v>
      </c>
      <c r="I194">
        <v>76.2</v>
      </c>
      <c r="J194">
        <v>-107</v>
      </c>
      <c r="K194">
        <v>107</v>
      </c>
      <c r="L194">
        <v>111</v>
      </c>
      <c r="M194">
        <v>111</v>
      </c>
      <c r="N194">
        <v>-135</v>
      </c>
      <c r="O194">
        <v>136</v>
      </c>
      <c r="P194">
        <v>-139</v>
      </c>
      <c r="Q194">
        <v>136</v>
      </c>
      <c r="R194">
        <v>247</v>
      </c>
      <c r="S194">
        <v>311.57</v>
      </c>
    </row>
    <row r="195" spans="1:19">
      <c r="A195" t="s">
        <v>111</v>
      </c>
      <c r="B195">
        <v>182628</v>
      </c>
      <c r="C195" t="s">
        <v>453</v>
      </c>
      <c r="D195" t="s">
        <v>2432</v>
      </c>
      <c r="E195">
        <v>77</v>
      </c>
      <c r="F195" t="s">
        <v>2440</v>
      </c>
      <c r="G195" t="s">
        <v>2441</v>
      </c>
      <c r="H195">
        <v>1993</v>
      </c>
      <c r="I195">
        <v>76.55</v>
      </c>
      <c r="J195">
        <v>105</v>
      </c>
      <c r="K195">
        <v>-108</v>
      </c>
      <c r="L195">
        <v>109</v>
      </c>
      <c r="M195">
        <v>109</v>
      </c>
      <c r="N195">
        <v>130</v>
      </c>
      <c r="O195">
        <v>133</v>
      </c>
      <c r="P195">
        <v>136</v>
      </c>
      <c r="Q195">
        <v>136</v>
      </c>
      <c r="R195">
        <v>245</v>
      </c>
      <c r="S195">
        <v>308.25</v>
      </c>
    </row>
    <row r="196" spans="1:19">
      <c r="A196" t="s">
        <v>111</v>
      </c>
      <c r="B196">
        <v>193197</v>
      </c>
      <c r="C196" t="s">
        <v>453</v>
      </c>
      <c r="D196" t="s">
        <v>2432</v>
      </c>
      <c r="E196">
        <v>77</v>
      </c>
      <c r="F196" t="s">
        <v>2442</v>
      </c>
      <c r="G196" t="s">
        <v>2425</v>
      </c>
      <c r="H196">
        <v>1990</v>
      </c>
      <c r="I196">
        <v>74.95</v>
      </c>
      <c r="J196">
        <v>100</v>
      </c>
      <c r="K196">
        <v>105</v>
      </c>
      <c r="L196">
        <v>-110</v>
      </c>
      <c r="M196">
        <v>105</v>
      </c>
      <c r="N196">
        <v>125</v>
      </c>
      <c r="O196">
        <v>-129</v>
      </c>
      <c r="P196">
        <v>131</v>
      </c>
      <c r="Q196">
        <v>131</v>
      </c>
      <c r="R196">
        <v>236</v>
      </c>
      <c r="S196">
        <v>300.51</v>
      </c>
    </row>
    <row r="197" spans="1:19">
      <c r="A197" t="s">
        <v>111</v>
      </c>
      <c r="B197">
        <v>196006</v>
      </c>
      <c r="C197" t="s">
        <v>453</v>
      </c>
      <c r="D197" t="s">
        <v>2432</v>
      </c>
      <c r="E197">
        <v>77</v>
      </c>
      <c r="F197" t="s">
        <v>1478</v>
      </c>
      <c r="G197" t="s">
        <v>1477</v>
      </c>
      <c r="H197">
        <v>1987</v>
      </c>
      <c r="I197">
        <v>75.400000000000006</v>
      </c>
      <c r="J197">
        <v>106</v>
      </c>
      <c r="K197">
        <v>110</v>
      </c>
      <c r="L197">
        <v>-115</v>
      </c>
      <c r="M197">
        <v>110</v>
      </c>
      <c r="N197">
        <v>125</v>
      </c>
      <c r="O197">
        <v>-130</v>
      </c>
      <c r="P197">
        <v>-130</v>
      </c>
      <c r="Q197">
        <v>125</v>
      </c>
      <c r="R197">
        <v>235</v>
      </c>
      <c r="S197">
        <v>298.20999999999998</v>
      </c>
    </row>
    <row r="198" spans="1:19">
      <c r="A198" t="s">
        <v>111</v>
      </c>
      <c r="B198">
        <v>204713</v>
      </c>
      <c r="C198" t="s">
        <v>453</v>
      </c>
      <c r="D198" t="s">
        <v>2432</v>
      </c>
      <c r="E198">
        <v>77</v>
      </c>
      <c r="F198" t="s">
        <v>1293</v>
      </c>
      <c r="G198" t="s">
        <v>1292</v>
      </c>
      <c r="H198">
        <v>1994</v>
      </c>
      <c r="I198">
        <v>75.849999999999994</v>
      </c>
      <c r="J198">
        <v>-96</v>
      </c>
      <c r="K198">
        <v>97</v>
      </c>
      <c r="L198">
        <v>103</v>
      </c>
      <c r="M198">
        <v>103</v>
      </c>
      <c r="N198">
        <v>123</v>
      </c>
      <c r="O198">
        <v>126</v>
      </c>
      <c r="P198">
        <v>-130</v>
      </c>
      <c r="Q198">
        <v>126</v>
      </c>
      <c r="R198">
        <v>229</v>
      </c>
      <c r="S198">
        <v>289.62</v>
      </c>
    </row>
    <row r="199" spans="1:19">
      <c r="A199" t="s">
        <v>111</v>
      </c>
      <c r="B199">
        <v>209096</v>
      </c>
      <c r="C199" t="s">
        <v>453</v>
      </c>
      <c r="D199" t="s">
        <v>2432</v>
      </c>
      <c r="E199">
        <v>77</v>
      </c>
      <c r="F199" t="s">
        <v>1475</v>
      </c>
      <c r="G199" t="s">
        <v>1474</v>
      </c>
      <c r="H199">
        <v>1990</v>
      </c>
      <c r="I199">
        <v>76.099999999999994</v>
      </c>
      <c r="J199">
        <v>92</v>
      </c>
      <c r="K199">
        <v>-97</v>
      </c>
      <c r="L199">
        <v>97</v>
      </c>
      <c r="M199">
        <v>97</v>
      </c>
      <c r="N199">
        <v>115</v>
      </c>
      <c r="O199">
        <v>120</v>
      </c>
      <c r="P199">
        <v>125</v>
      </c>
      <c r="Q199">
        <v>125</v>
      </c>
      <c r="R199">
        <v>222</v>
      </c>
      <c r="S199">
        <v>280.24</v>
      </c>
    </row>
    <row r="200" spans="1:19">
      <c r="A200" t="s">
        <v>111</v>
      </c>
      <c r="B200">
        <v>179163</v>
      </c>
      <c r="C200" t="s">
        <v>453</v>
      </c>
      <c r="D200" t="s">
        <v>2432</v>
      </c>
      <c r="E200">
        <v>77</v>
      </c>
      <c r="F200" t="s">
        <v>2443</v>
      </c>
      <c r="G200" t="s">
        <v>2444</v>
      </c>
      <c r="H200">
        <v>1987</v>
      </c>
      <c r="I200">
        <v>76.5</v>
      </c>
      <c r="J200">
        <v>90</v>
      </c>
      <c r="K200">
        <v>94</v>
      </c>
      <c r="L200">
        <v>-97</v>
      </c>
      <c r="M200">
        <v>94</v>
      </c>
      <c r="N200">
        <v>110</v>
      </c>
      <c r="O200">
        <v>-113</v>
      </c>
      <c r="P200">
        <v>-114</v>
      </c>
      <c r="Q200">
        <v>110</v>
      </c>
      <c r="R200">
        <v>204</v>
      </c>
      <c r="S200">
        <v>256.76</v>
      </c>
    </row>
    <row r="201" spans="1:19">
      <c r="A201" t="s">
        <v>111</v>
      </c>
      <c r="B201">
        <v>207966</v>
      </c>
      <c r="C201" t="s">
        <v>453</v>
      </c>
      <c r="D201" t="s">
        <v>2432</v>
      </c>
      <c r="E201">
        <v>77</v>
      </c>
      <c r="F201" t="s">
        <v>2445</v>
      </c>
      <c r="G201" t="s">
        <v>2446</v>
      </c>
      <c r="H201">
        <v>1993</v>
      </c>
      <c r="I201">
        <v>75.7</v>
      </c>
      <c r="J201">
        <v>-111</v>
      </c>
      <c r="K201">
        <v>-114</v>
      </c>
      <c r="L201">
        <v>-114</v>
      </c>
      <c r="M201">
        <v>0</v>
      </c>
      <c r="N201">
        <v>-140</v>
      </c>
      <c r="O201">
        <v>-140</v>
      </c>
      <c r="P201">
        <v>-140</v>
      </c>
      <c r="Q201">
        <v>0</v>
      </c>
      <c r="R201">
        <v>0</v>
      </c>
      <c r="S201">
        <v>0</v>
      </c>
    </row>
    <row r="202" spans="1:19">
      <c r="A202" t="s">
        <v>111</v>
      </c>
      <c r="B202">
        <v>188790</v>
      </c>
      <c r="C202" t="s">
        <v>453</v>
      </c>
      <c r="D202" t="s">
        <v>2432</v>
      </c>
      <c r="E202">
        <v>77</v>
      </c>
      <c r="F202" t="s">
        <v>1421</v>
      </c>
      <c r="G202" t="s">
        <v>2447</v>
      </c>
      <c r="H202">
        <v>1988</v>
      </c>
      <c r="I202">
        <v>76.7</v>
      </c>
      <c r="J202">
        <v>-105</v>
      </c>
      <c r="K202">
        <v>-105</v>
      </c>
      <c r="L202">
        <v>-105</v>
      </c>
      <c r="M202">
        <v>0</v>
      </c>
      <c r="N202">
        <v>120</v>
      </c>
      <c r="O202">
        <v>-125</v>
      </c>
      <c r="P202">
        <v>-125</v>
      </c>
      <c r="Q202">
        <v>120</v>
      </c>
      <c r="R202">
        <v>0</v>
      </c>
      <c r="S202">
        <v>0</v>
      </c>
    </row>
    <row r="203" spans="1:19">
      <c r="A203" t="s">
        <v>111</v>
      </c>
      <c r="B203">
        <v>213999</v>
      </c>
      <c r="C203" t="s">
        <v>442</v>
      </c>
      <c r="D203" t="s">
        <v>2448</v>
      </c>
      <c r="E203">
        <v>77</v>
      </c>
      <c r="F203" t="s">
        <v>2449</v>
      </c>
      <c r="G203" t="s">
        <v>2450</v>
      </c>
      <c r="H203">
        <v>1999</v>
      </c>
      <c r="I203">
        <v>76.7</v>
      </c>
      <c r="J203">
        <v>103</v>
      </c>
      <c r="K203">
        <v>108</v>
      </c>
      <c r="L203">
        <v>113</v>
      </c>
      <c r="M203">
        <v>113</v>
      </c>
      <c r="N203">
        <v>141</v>
      </c>
      <c r="O203">
        <v>146</v>
      </c>
      <c r="P203">
        <v>150</v>
      </c>
      <c r="Q203">
        <v>150</v>
      </c>
      <c r="R203">
        <v>263</v>
      </c>
      <c r="S203">
        <v>330.54</v>
      </c>
    </row>
    <row r="204" spans="1:19">
      <c r="A204" t="s">
        <v>111</v>
      </c>
      <c r="B204">
        <v>216743</v>
      </c>
      <c r="C204" t="s">
        <v>442</v>
      </c>
      <c r="D204" t="s">
        <v>2448</v>
      </c>
      <c r="E204">
        <v>77</v>
      </c>
      <c r="F204" t="s">
        <v>2451</v>
      </c>
      <c r="G204" t="s">
        <v>2452</v>
      </c>
      <c r="H204">
        <v>1998</v>
      </c>
      <c r="I204">
        <v>76.3</v>
      </c>
      <c r="J204">
        <v>103</v>
      </c>
      <c r="K204">
        <v>109</v>
      </c>
      <c r="L204">
        <v>-114</v>
      </c>
      <c r="M204">
        <v>109</v>
      </c>
      <c r="N204">
        <v>126</v>
      </c>
      <c r="O204">
        <v>-131</v>
      </c>
      <c r="P204">
        <v>-135</v>
      </c>
      <c r="Q204">
        <v>126</v>
      </c>
      <c r="R204">
        <v>235</v>
      </c>
      <c r="S204">
        <v>296.22000000000003</v>
      </c>
    </row>
    <row r="205" spans="1:19">
      <c r="A205" t="s">
        <v>111</v>
      </c>
      <c r="B205">
        <v>211212</v>
      </c>
      <c r="C205" t="s">
        <v>442</v>
      </c>
      <c r="D205" t="s">
        <v>2448</v>
      </c>
      <c r="E205">
        <v>77</v>
      </c>
      <c r="F205" t="s">
        <v>2453</v>
      </c>
      <c r="G205" t="s">
        <v>1480</v>
      </c>
      <c r="H205">
        <v>1998</v>
      </c>
      <c r="I205">
        <v>77</v>
      </c>
      <c r="J205">
        <v>86</v>
      </c>
      <c r="K205">
        <v>93</v>
      </c>
      <c r="L205">
        <v>-95</v>
      </c>
      <c r="M205">
        <v>93</v>
      </c>
      <c r="N205">
        <v>111</v>
      </c>
      <c r="O205">
        <v>116</v>
      </c>
      <c r="P205">
        <v>120</v>
      </c>
      <c r="Q205">
        <v>120</v>
      </c>
      <c r="R205">
        <v>213</v>
      </c>
      <c r="S205">
        <v>267.12</v>
      </c>
    </row>
    <row r="206" spans="1:19">
      <c r="A206" t="s">
        <v>111</v>
      </c>
      <c r="B206">
        <v>199493</v>
      </c>
      <c r="C206" t="s">
        <v>442</v>
      </c>
      <c r="D206" t="s">
        <v>2448</v>
      </c>
      <c r="E206">
        <v>77</v>
      </c>
      <c r="F206" t="s">
        <v>1271</v>
      </c>
      <c r="G206" t="s">
        <v>748</v>
      </c>
      <c r="H206">
        <v>2000</v>
      </c>
      <c r="I206">
        <v>75.099999999999994</v>
      </c>
      <c r="J206">
        <v>91</v>
      </c>
      <c r="K206">
        <v>-94</v>
      </c>
      <c r="L206">
        <v>-95</v>
      </c>
      <c r="M206">
        <v>91</v>
      </c>
      <c r="N206">
        <v>111</v>
      </c>
      <c r="O206">
        <v>114</v>
      </c>
      <c r="P206">
        <v>-117</v>
      </c>
      <c r="Q206">
        <v>114</v>
      </c>
      <c r="R206">
        <v>205</v>
      </c>
      <c r="S206">
        <v>260.73</v>
      </c>
    </row>
    <row r="207" spans="1:19">
      <c r="A207" t="s">
        <v>111</v>
      </c>
      <c r="B207">
        <v>214677</v>
      </c>
      <c r="C207" t="s">
        <v>442</v>
      </c>
      <c r="D207" t="s">
        <v>2448</v>
      </c>
      <c r="E207">
        <v>77</v>
      </c>
      <c r="F207" t="s">
        <v>2454</v>
      </c>
      <c r="G207" t="s">
        <v>2455</v>
      </c>
      <c r="H207">
        <v>2001</v>
      </c>
      <c r="I207">
        <v>74.900000000000006</v>
      </c>
      <c r="J207">
        <v>50</v>
      </c>
      <c r="K207">
        <v>52</v>
      </c>
      <c r="L207">
        <v>55</v>
      </c>
      <c r="M207">
        <v>55</v>
      </c>
      <c r="N207">
        <v>64</v>
      </c>
      <c r="O207">
        <v>67</v>
      </c>
      <c r="P207">
        <v>-70</v>
      </c>
      <c r="Q207">
        <v>67</v>
      </c>
      <c r="R207">
        <v>122</v>
      </c>
      <c r="S207">
        <v>155.41</v>
      </c>
    </row>
    <row r="209" spans="1:19">
      <c r="A209" t="s">
        <v>111</v>
      </c>
      <c r="B209">
        <v>168784</v>
      </c>
      <c r="C209" t="s">
        <v>504</v>
      </c>
      <c r="D209" t="s">
        <v>2456</v>
      </c>
      <c r="E209">
        <v>85</v>
      </c>
      <c r="F209" t="s">
        <v>2457</v>
      </c>
      <c r="G209" t="s">
        <v>2458</v>
      </c>
      <c r="H209">
        <v>1996</v>
      </c>
      <c r="I209">
        <v>82.3</v>
      </c>
      <c r="J209">
        <v>124</v>
      </c>
      <c r="K209">
        <v>127</v>
      </c>
      <c r="L209">
        <v>130</v>
      </c>
      <c r="M209">
        <v>130</v>
      </c>
      <c r="N209">
        <v>155</v>
      </c>
      <c r="O209">
        <v>160</v>
      </c>
      <c r="P209">
        <v>-167</v>
      </c>
      <c r="Q209">
        <v>160</v>
      </c>
      <c r="R209">
        <v>290</v>
      </c>
      <c r="S209">
        <v>351.01</v>
      </c>
    </row>
    <row r="210" spans="1:19">
      <c r="A210" t="s">
        <v>111</v>
      </c>
      <c r="B210">
        <v>213129</v>
      </c>
      <c r="C210" t="s">
        <v>504</v>
      </c>
      <c r="D210" t="s">
        <v>2456</v>
      </c>
      <c r="E210">
        <v>85</v>
      </c>
      <c r="F210" t="s">
        <v>2459</v>
      </c>
      <c r="G210" t="s">
        <v>2436</v>
      </c>
      <c r="H210">
        <v>1995</v>
      </c>
      <c r="I210">
        <v>84.95</v>
      </c>
      <c r="J210">
        <v>-106</v>
      </c>
      <c r="K210">
        <v>-106</v>
      </c>
      <c r="L210">
        <v>106</v>
      </c>
      <c r="M210">
        <v>106</v>
      </c>
      <c r="N210">
        <v>144</v>
      </c>
      <c r="O210">
        <v>-150</v>
      </c>
      <c r="P210">
        <v>151</v>
      </c>
      <c r="Q210">
        <v>151</v>
      </c>
      <c r="R210">
        <v>257</v>
      </c>
      <c r="S210">
        <v>306.18</v>
      </c>
    </row>
    <row r="211" spans="1:19">
      <c r="A211" t="s">
        <v>111</v>
      </c>
      <c r="B211">
        <v>221066</v>
      </c>
      <c r="C211" t="s">
        <v>504</v>
      </c>
      <c r="D211" t="s">
        <v>2456</v>
      </c>
      <c r="E211">
        <v>85</v>
      </c>
      <c r="F211" t="s">
        <v>2460</v>
      </c>
      <c r="G211" t="s">
        <v>2385</v>
      </c>
      <c r="H211">
        <v>1996</v>
      </c>
      <c r="I211">
        <v>84.1</v>
      </c>
      <c r="J211">
        <v>-86</v>
      </c>
      <c r="K211">
        <v>86</v>
      </c>
      <c r="L211">
        <v>91</v>
      </c>
      <c r="M211">
        <v>91</v>
      </c>
      <c r="N211">
        <v>-125</v>
      </c>
      <c r="O211">
        <v>125</v>
      </c>
      <c r="P211">
        <v>-131</v>
      </c>
      <c r="Q211">
        <v>125</v>
      </c>
      <c r="R211">
        <v>216</v>
      </c>
      <c r="S211">
        <v>258.61</v>
      </c>
    </row>
    <row r="212" spans="1:19">
      <c r="A212" t="s">
        <v>111</v>
      </c>
      <c r="B212">
        <v>212256</v>
      </c>
      <c r="C212" t="s">
        <v>504</v>
      </c>
      <c r="D212" t="s">
        <v>2456</v>
      </c>
      <c r="E212">
        <v>85</v>
      </c>
      <c r="F212" t="s">
        <v>2461</v>
      </c>
      <c r="G212" t="s">
        <v>1554</v>
      </c>
      <c r="H212">
        <v>1996</v>
      </c>
      <c r="I212">
        <v>80.8</v>
      </c>
      <c r="J212">
        <v>84</v>
      </c>
      <c r="K212">
        <v>-87</v>
      </c>
      <c r="L212">
        <v>87</v>
      </c>
      <c r="M212">
        <v>87</v>
      </c>
      <c r="N212">
        <v>111</v>
      </c>
      <c r="O212">
        <v>114</v>
      </c>
      <c r="P212">
        <v>-120</v>
      </c>
      <c r="Q212">
        <v>114</v>
      </c>
      <c r="R212">
        <v>201</v>
      </c>
      <c r="S212">
        <v>245.61</v>
      </c>
    </row>
    <row r="213" spans="1:19">
      <c r="A213" t="s">
        <v>111</v>
      </c>
      <c r="B213">
        <v>216745</v>
      </c>
      <c r="C213" t="s">
        <v>504</v>
      </c>
      <c r="D213" t="s">
        <v>2456</v>
      </c>
      <c r="E213">
        <v>85</v>
      </c>
      <c r="F213" t="s">
        <v>2462</v>
      </c>
      <c r="G213" t="s">
        <v>748</v>
      </c>
      <c r="H213">
        <v>1997</v>
      </c>
      <c r="I213">
        <v>84.2</v>
      </c>
      <c r="J213">
        <v>75</v>
      </c>
      <c r="K213">
        <v>78</v>
      </c>
      <c r="L213">
        <v>81</v>
      </c>
      <c r="M213">
        <v>81</v>
      </c>
      <c r="N213">
        <v>105</v>
      </c>
      <c r="O213">
        <v>108</v>
      </c>
      <c r="P213">
        <v>111</v>
      </c>
      <c r="Q213">
        <v>111</v>
      </c>
      <c r="R213">
        <v>192</v>
      </c>
      <c r="S213">
        <v>229.74</v>
      </c>
    </row>
    <row r="214" spans="1:19">
      <c r="A214" t="s">
        <v>111</v>
      </c>
      <c r="B214">
        <v>215428</v>
      </c>
      <c r="C214" t="s">
        <v>504</v>
      </c>
      <c r="D214" t="s">
        <v>2456</v>
      </c>
      <c r="E214">
        <v>85</v>
      </c>
      <c r="F214" t="s">
        <v>2463</v>
      </c>
      <c r="G214" t="s">
        <v>2464</v>
      </c>
      <c r="H214">
        <v>1997</v>
      </c>
      <c r="I214">
        <v>84.5</v>
      </c>
      <c r="J214">
        <v>-76</v>
      </c>
      <c r="K214">
        <v>-76</v>
      </c>
      <c r="L214">
        <v>-77</v>
      </c>
      <c r="M214">
        <v>0</v>
      </c>
      <c r="N214">
        <v>100</v>
      </c>
      <c r="O214">
        <v>105</v>
      </c>
      <c r="P214">
        <v>-108</v>
      </c>
      <c r="Q214">
        <v>105</v>
      </c>
      <c r="R214">
        <v>0</v>
      </c>
      <c r="S214">
        <v>0</v>
      </c>
    </row>
    <row r="215" spans="1:19">
      <c r="A215" t="s">
        <v>111</v>
      </c>
      <c r="B215">
        <v>174620</v>
      </c>
      <c r="C215" t="s">
        <v>739</v>
      </c>
      <c r="D215" t="s">
        <v>2465</v>
      </c>
      <c r="E215">
        <v>85</v>
      </c>
      <c r="F215" t="s">
        <v>2466</v>
      </c>
      <c r="G215" t="s">
        <v>1554</v>
      </c>
      <c r="H215">
        <v>1979</v>
      </c>
      <c r="I215">
        <v>83.75</v>
      </c>
      <c r="J215">
        <v>100</v>
      </c>
      <c r="K215">
        <v>115</v>
      </c>
      <c r="L215">
        <v>-120</v>
      </c>
      <c r="M215">
        <v>115</v>
      </c>
      <c r="N215">
        <v>130</v>
      </c>
      <c r="O215">
        <v>140</v>
      </c>
      <c r="P215">
        <v>146</v>
      </c>
      <c r="Q215">
        <v>146</v>
      </c>
      <c r="R215">
        <v>261</v>
      </c>
      <c r="S215">
        <v>313.14</v>
      </c>
    </row>
    <row r="216" spans="1:19">
      <c r="A216" t="s">
        <v>111</v>
      </c>
      <c r="B216" t="s">
        <v>2467</v>
      </c>
      <c r="C216" t="s">
        <v>739</v>
      </c>
      <c r="D216" t="s">
        <v>2465</v>
      </c>
      <c r="E216">
        <v>85</v>
      </c>
      <c r="F216" t="s">
        <v>2269</v>
      </c>
      <c r="G216" t="s">
        <v>2468</v>
      </c>
      <c r="H216">
        <v>1971</v>
      </c>
      <c r="I216">
        <v>84.3</v>
      </c>
      <c r="J216">
        <v>95</v>
      </c>
      <c r="K216">
        <v>-98</v>
      </c>
      <c r="L216">
        <v>-98</v>
      </c>
      <c r="M216">
        <v>95</v>
      </c>
      <c r="N216">
        <v>110</v>
      </c>
      <c r="O216">
        <v>-115</v>
      </c>
      <c r="P216">
        <v>115</v>
      </c>
      <c r="Q216">
        <v>115</v>
      </c>
      <c r="R216">
        <v>210</v>
      </c>
      <c r="S216">
        <v>251.13</v>
      </c>
    </row>
    <row r="217" spans="1:19">
      <c r="A217" t="s">
        <v>111</v>
      </c>
      <c r="B217">
        <v>219103</v>
      </c>
      <c r="C217" t="s">
        <v>739</v>
      </c>
      <c r="D217" t="s">
        <v>2465</v>
      </c>
      <c r="E217">
        <v>85</v>
      </c>
      <c r="F217" t="s">
        <v>1306</v>
      </c>
      <c r="G217" t="s">
        <v>1310</v>
      </c>
      <c r="H217">
        <v>1978</v>
      </c>
      <c r="I217">
        <v>83.2</v>
      </c>
      <c r="J217">
        <v>80</v>
      </c>
      <c r="K217">
        <v>82</v>
      </c>
      <c r="L217">
        <v>-85</v>
      </c>
      <c r="M217">
        <v>82</v>
      </c>
      <c r="N217">
        <v>102</v>
      </c>
      <c r="O217">
        <v>105</v>
      </c>
      <c r="P217">
        <v>-108</v>
      </c>
      <c r="Q217">
        <v>105</v>
      </c>
      <c r="R217">
        <v>187</v>
      </c>
      <c r="S217">
        <v>225.1</v>
      </c>
    </row>
    <row r="218" spans="1:19">
      <c r="A218" t="s">
        <v>111</v>
      </c>
      <c r="B218">
        <v>200194</v>
      </c>
      <c r="C218" t="s">
        <v>739</v>
      </c>
      <c r="D218" t="s">
        <v>2465</v>
      </c>
      <c r="E218">
        <v>85</v>
      </c>
      <c r="F218" t="s">
        <v>2469</v>
      </c>
      <c r="G218" t="s">
        <v>2470</v>
      </c>
      <c r="H218">
        <v>1971</v>
      </c>
      <c r="I218">
        <v>84.4</v>
      </c>
      <c r="J218">
        <v>-77</v>
      </c>
      <c r="K218">
        <v>77</v>
      </c>
      <c r="L218">
        <v>-82</v>
      </c>
      <c r="M218">
        <v>77</v>
      </c>
      <c r="N218">
        <v>103</v>
      </c>
      <c r="O218">
        <v>-106</v>
      </c>
      <c r="P218">
        <v>-108</v>
      </c>
      <c r="Q218">
        <v>103</v>
      </c>
      <c r="R218">
        <v>180</v>
      </c>
      <c r="S218">
        <v>215.13</v>
      </c>
    </row>
    <row r="219" spans="1:19">
      <c r="A219" t="s">
        <v>111</v>
      </c>
      <c r="B219">
        <v>219926</v>
      </c>
      <c r="C219" t="s">
        <v>739</v>
      </c>
      <c r="D219" t="s">
        <v>2465</v>
      </c>
      <c r="E219">
        <v>85</v>
      </c>
      <c r="F219" t="s">
        <v>2314</v>
      </c>
      <c r="G219" t="s">
        <v>2471</v>
      </c>
      <c r="H219">
        <v>2069</v>
      </c>
      <c r="I219">
        <v>84.1</v>
      </c>
      <c r="J219">
        <v>57</v>
      </c>
      <c r="K219">
        <v>60</v>
      </c>
      <c r="L219">
        <v>-62</v>
      </c>
      <c r="M219">
        <v>60</v>
      </c>
      <c r="N219">
        <v>72</v>
      </c>
      <c r="O219">
        <v>76</v>
      </c>
      <c r="P219">
        <v>-80</v>
      </c>
      <c r="Q219">
        <v>76</v>
      </c>
      <c r="R219">
        <v>136</v>
      </c>
      <c r="S219">
        <v>162.83000000000001</v>
      </c>
    </row>
    <row r="220" spans="1:19">
      <c r="A220" t="s">
        <v>111</v>
      </c>
      <c r="B220">
        <v>199679</v>
      </c>
      <c r="C220" t="s">
        <v>739</v>
      </c>
      <c r="D220" t="s">
        <v>2465</v>
      </c>
      <c r="E220">
        <v>85</v>
      </c>
      <c r="F220" t="s">
        <v>2472</v>
      </c>
      <c r="G220" t="s">
        <v>2394</v>
      </c>
      <c r="H220">
        <v>2064</v>
      </c>
      <c r="I220">
        <v>84.9</v>
      </c>
      <c r="J220">
        <v>-64</v>
      </c>
      <c r="K220">
        <v>-65</v>
      </c>
      <c r="L220">
        <v>-65</v>
      </c>
      <c r="M220">
        <v>0</v>
      </c>
      <c r="N220">
        <v>80</v>
      </c>
      <c r="O220">
        <v>84</v>
      </c>
      <c r="P220">
        <v>-87</v>
      </c>
      <c r="Q220">
        <v>84</v>
      </c>
      <c r="R220">
        <v>0</v>
      </c>
      <c r="S220">
        <v>0</v>
      </c>
    </row>
    <row r="221" spans="1:19">
      <c r="A221" t="s">
        <v>111</v>
      </c>
      <c r="B221">
        <v>201161</v>
      </c>
      <c r="C221" t="s">
        <v>453</v>
      </c>
      <c r="D221" t="s">
        <v>2473</v>
      </c>
      <c r="E221">
        <v>85</v>
      </c>
      <c r="F221" t="s">
        <v>1314</v>
      </c>
      <c r="G221" t="s">
        <v>1466</v>
      </c>
      <c r="H221">
        <v>1984</v>
      </c>
      <c r="I221">
        <v>77.8</v>
      </c>
      <c r="J221">
        <v>130</v>
      </c>
      <c r="K221">
        <v>-135</v>
      </c>
      <c r="L221">
        <v>135</v>
      </c>
      <c r="M221">
        <v>135</v>
      </c>
      <c r="N221">
        <v>156</v>
      </c>
      <c r="O221">
        <v>161</v>
      </c>
      <c r="P221">
        <v>170</v>
      </c>
      <c r="Q221">
        <v>170</v>
      </c>
      <c r="R221">
        <v>305</v>
      </c>
      <c r="S221">
        <v>380.32</v>
      </c>
    </row>
    <row r="222" spans="1:19">
      <c r="A222" t="s">
        <v>111</v>
      </c>
      <c r="B222">
        <v>201703</v>
      </c>
      <c r="C222" t="s">
        <v>453</v>
      </c>
      <c r="D222" t="s">
        <v>2473</v>
      </c>
      <c r="E222">
        <v>85</v>
      </c>
      <c r="F222" t="s">
        <v>2384</v>
      </c>
      <c r="G222" t="s">
        <v>1571</v>
      </c>
      <c r="H222">
        <v>1993</v>
      </c>
      <c r="I222">
        <v>85</v>
      </c>
      <c r="J222">
        <v>114</v>
      </c>
      <c r="K222">
        <v>117</v>
      </c>
      <c r="L222">
        <v>120</v>
      </c>
      <c r="M222">
        <v>120</v>
      </c>
      <c r="N222">
        <v>-146</v>
      </c>
      <c r="O222">
        <v>147</v>
      </c>
      <c r="P222">
        <v>153</v>
      </c>
      <c r="Q222">
        <v>153</v>
      </c>
      <c r="R222">
        <v>273</v>
      </c>
      <c r="S222">
        <v>325.14999999999998</v>
      </c>
    </row>
    <row r="223" spans="1:19">
      <c r="A223" t="s">
        <v>111</v>
      </c>
      <c r="B223">
        <v>213445</v>
      </c>
      <c r="C223" t="s">
        <v>453</v>
      </c>
      <c r="D223" t="s">
        <v>2473</v>
      </c>
      <c r="E223">
        <v>85</v>
      </c>
      <c r="F223" t="s">
        <v>2474</v>
      </c>
      <c r="G223" t="s">
        <v>2475</v>
      </c>
      <c r="H223">
        <v>1992</v>
      </c>
      <c r="I223">
        <v>83.25</v>
      </c>
      <c r="J223">
        <v>120</v>
      </c>
      <c r="K223">
        <v>125</v>
      </c>
      <c r="L223">
        <v>-130</v>
      </c>
      <c r="M223">
        <v>125</v>
      </c>
      <c r="N223">
        <v>140</v>
      </c>
      <c r="O223">
        <v>-145</v>
      </c>
      <c r="P223">
        <v>145</v>
      </c>
      <c r="Q223">
        <v>145</v>
      </c>
      <c r="R223">
        <v>270</v>
      </c>
      <c r="S223">
        <v>324.91000000000003</v>
      </c>
    </row>
    <row r="224" spans="1:19">
      <c r="A224" t="s">
        <v>111</v>
      </c>
      <c r="B224">
        <v>202270</v>
      </c>
      <c r="C224" t="s">
        <v>453</v>
      </c>
      <c r="D224" t="s">
        <v>2473</v>
      </c>
      <c r="E224">
        <v>85</v>
      </c>
      <c r="F224" t="s">
        <v>2476</v>
      </c>
      <c r="G224" t="s">
        <v>2477</v>
      </c>
      <c r="H224">
        <v>1989</v>
      </c>
      <c r="I224">
        <v>83.65</v>
      </c>
      <c r="J224">
        <v>-118</v>
      </c>
      <c r="K224">
        <v>-119</v>
      </c>
      <c r="L224">
        <v>120</v>
      </c>
      <c r="M224">
        <v>120</v>
      </c>
      <c r="N224">
        <v>146</v>
      </c>
      <c r="O224">
        <v>-149</v>
      </c>
      <c r="P224">
        <v>-153</v>
      </c>
      <c r="Q224">
        <v>146</v>
      </c>
      <c r="R224">
        <v>266</v>
      </c>
      <c r="S224">
        <v>319.33</v>
      </c>
    </row>
    <row r="225" spans="1:19">
      <c r="A225" t="s">
        <v>111</v>
      </c>
      <c r="B225">
        <v>202116</v>
      </c>
      <c r="C225" t="s">
        <v>453</v>
      </c>
      <c r="D225" t="s">
        <v>2473</v>
      </c>
      <c r="E225">
        <v>85</v>
      </c>
      <c r="F225" t="s">
        <v>2478</v>
      </c>
      <c r="G225" t="s">
        <v>1472</v>
      </c>
      <c r="H225">
        <v>1990</v>
      </c>
      <c r="I225">
        <v>80.95</v>
      </c>
      <c r="J225">
        <v>106</v>
      </c>
      <c r="K225">
        <v>110</v>
      </c>
      <c r="L225">
        <v>113</v>
      </c>
      <c r="M225">
        <v>113</v>
      </c>
      <c r="N225">
        <v>140</v>
      </c>
      <c r="O225">
        <v>145</v>
      </c>
      <c r="P225">
        <v>-148</v>
      </c>
      <c r="Q225">
        <v>145</v>
      </c>
      <c r="R225">
        <v>258</v>
      </c>
      <c r="S225">
        <v>314.95</v>
      </c>
    </row>
    <row r="226" spans="1:19">
      <c r="A226" t="s">
        <v>111</v>
      </c>
      <c r="B226">
        <v>155696</v>
      </c>
      <c r="C226" t="s">
        <v>453</v>
      </c>
      <c r="D226" t="s">
        <v>2473</v>
      </c>
      <c r="E226">
        <v>85</v>
      </c>
      <c r="F226" t="s">
        <v>2238</v>
      </c>
      <c r="G226" t="s">
        <v>2479</v>
      </c>
      <c r="H226">
        <v>1991</v>
      </c>
      <c r="I226">
        <v>83.7</v>
      </c>
      <c r="J226">
        <v>105</v>
      </c>
      <c r="K226">
        <v>-109</v>
      </c>
      <c r="L226">
        <v>109</v>
      </c>
      <c r="M226">
        <v>109</v>
      </c>
      <c r="N226">
        <v>-135</v>
      </c>
      <c r="O226">
        <v>135</v>
      </c>
      <c r="P226">
        <v>141</v>
      </c>
      <c r="Q226">
        <v>141</v>
      </c>
      <c r="R226">
        <v>250</v>
      </c>
      <c r="S226">
        <v>300.02999999999997</v>
      </c>
    </row>
    <row r="227" spans="1:19">
      <c r="A227" t="s">
        <v>111</v>
      </c>
      <c r="B227">
        <v>210961</v>
      </c>
      <c r="C227" t="s">
        <v>453</v>
      </c>
      <c r="D227" t="s">
        <v>2473</v>
      </c>
      <c r="E227">
        <v>85</v>
      </c>
      <c r="F227" t="s">
        <v>2480</v>
      </c>
      <c r="G227" t="s">
        <v>1395</v>
      </c>
      <c r="H227">
        <v>1985</v>
      </c>
      <c r="I227">
        <v>84.35</v>
      </c>
      <c r="J227">
        <v>107</v>
      </c>
      <c r="K227">
        <v>-111</v>
      </c>
      <c r="L227">
        <v>113</v>
      </c>
      <c r="M227">
        <v>113</v>
      </c>
      <c r="N227">
        <v>131</v>
      </c>
      <c r="O227">
        <v>-134</v>
      </c>
      <c r="P227">
        <v>136</v>
      </c>
      <c r="Q227">
        <v>136</v>
      </c>
      <c r="R227">
        <v>249</v>
      </c>
      <c r="S227">
        <v>297.68</v>
      </c>
    </row>
    <row r="228" spans="1:19">
      <c r="A228" t="s">
        <v>111</v>
      </c>
      <c r="B228">
        <v>178237</v>
      </c>
      <c r="C228" t="s">
        <v>453</v>
      </c>
      <c r="D228" t="s">
        <v>2473</v>
      </c>
      <c r="E228">
        <v>85</v>
      </c>
      <c r="F228" t="s">
        <v>2481</v>
      </c>
      <c r="G228" t="s">
        <v>2482</v>
      </c>
      <c r="H228">
        <v>1994</v>
      </c>
      <c r="I228">
        <v>81.75</v>
      </c>
      <c r="J228">
        <v>105</v>
      </c>
      <c r="K228">
        <v>110</v>
      </c>
      <c r="L228">
        <v>-115</v>
      </c>
      <c r="M228">
        <v>110</v>
      </c>
      <c r="N228">
        <v>135</v>
      </c>
      <c r="O228">
        <v>138</v>
      </c>
      <c r="P228">
        <v>-145</v>
      </c>
      <c r="Q228">
        <v>138</v>
      </c>
      <c r="R228">
        <v>248</v>
      </c>
      <c r="S228">
        <v>301.20999999999998</v>
      </c>
    </row>
    <row r="229" spans="1:19">
      <c r="A229" t="s">
        <v>111</v>
      </c>
      <c r="B229">
        <v>188454</v>
      </c>
      <c r="C229" t="s">
        <v>453</v>
      </c>
      <c r="D229" t="s">
        <v>2473</v>
      </c>
      <c r="E229">
        <v>85</v>
      </c>
      <c r="F229" t="s">
        <v>2483</v>
      </c>
      <c r="G229" t="s">
        <v>2484</v>
      </c>
      <c r="H229">
        <v>1983</v>
      </c>
      <c r="I229">
        <v>83.5</v>
      </c>
      <c r="J229">
        <v>-96</v>
      </c>
      <c r="K229">
        <v>98</v>
      </c>
      <c r="L229">
        <v>103</v>
      </c>
      <c r="M229">
        <v>103</v>
      </c>
      <c r="N229">
        <v>-128</v>
      </c>
      <c r="O229">
        <v>131</v>
      </c>
      <c r="P229">
        <v>-137</v>
      </c>
      <c r="Q229">
        <v>131</v>
      </c>
      <c r="R229">
        <v>234</v>
      </c>
      <c r="S229">
        <v>281.16000000000003</v>
      </c>
    </row>
    <row r="230" spans="1:19">
      <c r="A230" t="s">
        <v>111</v>
      </c>
      <c r="B230">
        <v>176570</v>
      </c>
      <c r="C230" t="s">
        <v>453</v>
      </c>
      <c r="D230" t="s">
        <v>2473</v>
      </c>
      <c r="E230">
        <v>85</v>
      </c>
      <c r="F230" t="s">
        <v>2485</v>
      </c>
      <c r="G230" t="s">
        <v>2394</v>
      </c>
      <c r="H230">
        <v>1985</v>
      </c>
      <c r="I230">
        <v>84.6</v>
      </c>
      <c r="J230">
        <v>98</v>
      </c>
      <c r="K230">
        <v>-103</v>
      </c>
      <c r="L230">
        <v>105</v>
      </c>
      <c r="M230">
        <v>105</v>
      </c>
      <c r="N230">
        <v>126</v>
      </c>
      <c r="O230">
        <v>-132</v>
      </c>
      <c r="P230">
        <v>-137</v>
      </c>
      <c r="Q230">
        <v>126</v>
      </c>
      <c r="R230">
        <v>231</v>
      </c>
      <c r="S230">
        <v>275.76</v>
      </c>
    </row>
    <row r="231" spans="1:19">
      <c r="A231" t="s">
        <v>111</v>
      </c>
      <c r="B231">
        <v>208180</v>
      </c>
      <c r="C231" t="s">
        <v>453</v>
      </c>
      <c r="D231" t="s">
        <v>2473</v>
      </c>
      <c r="E231">
        <v>85</v>
      </c>
      <c r="F231" t="s">
        <v>2486</v>
      </c>
      <c r="G231" t="s">
        <v>2394</v>
      </c>
      <c r="H231">
        <v>1991</v>
      </c>
      <c r="I231">
        <v>83.3</v>
      </c>
      <c r="J231">
        <v>95</v>
      </c>
      <c r="K231">
        <v>100</v>
      </c>
      <c r="L231">
        <v>-103</v>
      </c>
      <c r="M231">
        <v>100</v>
      </c>
      <c r="N231">
        <v>128</v>
      </c>
      <c r="O231">
        <v>-132</v>
      </c>
      <c r="P231">
        <v>-136</v>
      </c>
      <c r="Q231">
        <v>128</v>
      </c>
      <c r="R231">
        <v>228</v>
      </c>
      <c r="S231">
        <v>274.27999999999997</v>
      </c>
    </row>
    <row r="232" spans="1:19">
      <c r="A232" t="s">
        <v>111</v>
      </c>
      <c r="B232">
        <v>200807</v>
      </c>
      <c r="C232" t="s">
        <v>453</v>
      </c>
      <c r="D232" t="s">
        <v>2473</v>
      </c>
      <c r="E232">
        <v>85</v>
      </c>
      <c r="F232" t="s">
        <v>1510</v>
      </c>
      <c r="G232" t="s">
        <v>759</v>
      </c>
      <c r="H232">
        <v>1984</v>
      </c>
      <c r="I232">
        <v>84.3</v>
      </c>
      <c r="J232">
        <v>-95</v>
      </c>
      <c r="K232">
        <v>95</v>
      </c>
      <c r="L232">
        <v>104</v>
      </c>
      <c r="M232">
        <v>104</v>
      </c>
      <c r="N232">
        <v>120</v>
      </c>
      <c r="O232">
        <v>-125</v>
      </c>
      <c r="P232">
        <v>-128</v>
      </c>
      <c r="Q232">
        <v>120</v>
      </c>
      <c r="R232">
        <v>224</v>
      </c>
      <c r="S232">
        <v>267.88</v>
      </c>
    </row>
    <row r="233" spans="1:19">
      <c r="A233" t="s">
        <v>111</v>
      </c>
      <c r="B233">
        <v>214756</v>
      </c>
      <c r="C233" t="s">
        <v>453</v>
      </c>
      <c r="D233" t="s">
        <v>2473</v>
      </c>
      <c r="E233">
        <v>85</v>
      </c>
      <c r="F233" t="s">
        <v>2487</v>
      </c>
      <c r="G233" t="s">
        <v>1477</v>
      </c>
      <c r="H233">
        <v>1993</v>
      </c>
      <c r="I233">
        <v>84</v>
      </c>
      <c r="J233">
        <v>93</v>
      </c>
      <c r="K233">
        <v>96</v>
      </c>
      <c r="L233">
        <v>-99</v>
      </c>
      <c r="M233">
        <v>96</v>
      </c>
      <c r="N233">
        <v>112</v>
      </c>
      <c r="O233">
        <v>117</v>
      </c>
      <c r="P233">
        <v>-121</v>
      </c>
      <c r="Q233">
        <v>117</v>
      </c>
      <c r="R233">
        <v>213</v>
      </c>
      <c r="S233">
        <v>255.17</v>
      </c>
    </row>
    <row r="234" spans="1:19">
      <c r="A234" t="s">
        <v>111</v>
      </c>
      <c r="B234">
        <v>201234</v>
      </c>
      <c r="C234" t="s">
        <v>453</v>
      </c>
      <c r="D234" t="s">
        <v>2473</v>
      </c>
      <c r="E234">
        <v>85</v>
      </c>
      <c r="F234" t="s">
        <v>2488</v>
      </c>
      <c r="G234" t="s">
        <v>1515</v>
      </c>
      <c r="H234">
        <v>1987</v>
      </c>
      <c r="I234">
        <v>84.2</v>
      </c>
      <c r="J234">
        <v>100</v>
      </c>
      <c r="K234">
        <v>-105</v>
      </c>
      <c r="L234">
        <v>107</v>
      </c>
      <c r="M234">
        <v>107</v>
      </c>
      <c r="N234">
        <v>-131</v>
      </c>
      <c r="O234">
        <v>-131</v>
      </c>
      <c r="P234">
        <v>-131</v>
      </c>
      <c r="Q234">
        <v>0</v>
      </c>
      <c r="R234">
        <v>0</v>
      </c>
      <c r="S234">
        <v>0</v>
      </c>
    </row>
    <row r="235" spans="1:19">
      <c r="A235" t="s">
        <v>111</v>
      </c>
      <c r="B235">
        <v>206307</v>
      </c>
      <c r="C235" t="s">
        <v>453</v>
      </c>
      <c r="D235" t="s">
        <v>2473</v>
      </c>
      <c r="E235">
        <v>85</v>
      </c>
      <c r="F235" t="s">
        <v>2489</v>
      </c>
      <c r="G235" t="s">
        <v>2490</v>
      </c>
      <c r="H235">
        <v>1986</v>
      </c>
      <c r="I235">
        <v>84.1</v>
      </c>
      <c r="J235">
        <v>-96</v>
      </c>
      <c r="K235">
        <v>-98</v>
      </c>
      <c r="L235">
        <v>-98</v>
      </c>
      <c r="M235">
        <v>0</v>
      </c>
      <c r="N235">
        <v>128</v>
      </c>
      <c r="O235">
        <v>130</v>
      </c>
      <c r="P235">
        <v>-136</v>
      </c>
      <c r="Q235">
        <v>130</v>
      </c>
      <c r="R235">
        <v>0</v>
      </c>
      <c r="S235">
        <v>0</v>
      </c>
    </row>
    <row r="236" spans="1:19">
      <c r="A236" t="s">
        <v>111</v>
      </c>
      <c r="B236">
        <v>197748</v>
      </c>
      <c r="C236" t="s">
        <v>442</v>
      </c>
      <c r="D236" t="s">
        <v>2491</v>
      </c>
      <c r="E236">
        <v>85</v>
      </c>
      <c r="F236" t="s">
        <v>2492</v>
      </c>
      <c r="G236" t="s">
        <v>2493</v>
      </c>
      <c r="H236">
        <v>1999</v>
      </c>
      <c r="I236">
        <v>83.7</v>
      </c>
      <c r="J236">
        <v>61</v>
      </c>
      <c r="K236">
        <v>65</v>
      </c>
      <c r="L236">
        <v>-70</v>
      </c>
      <c r="M236">
        <v>65</v>
      </c>
      <c r="N236">
        <v>-84</v>
      </c>
      <c r="O236">
        <v>84</v>
      </c>
      <c r="P236">
        <v>-91</v>
      </c>
      <c r="Q236">
        <v>84</v>
      </c>
      <c r="R236">
        <v>149</v>
      </c>
      <c r="S236">
        <v>178.82</v>
      </c>
    </row>
    <row r="237" spans="1:19">
      <c r="A237" t="s">
        <v>111</v>
      </c>
      <c r="B237">
        <v>204502</v>
      </c>
      <c r="C237" t="s">
        <v>442</v>
      </c>
      <c r="D237" t="s">
        <v>2491</v>
      </c>
      <c r="E237">
        <v>85</v>
      </c>
      <c r="F237" t="s">
        <v>2494</v>
      </c>
      <c r="G237" t="s">
        <v>2495</v>
      </c>
      <c r="H237">
        <v>1999</v>
      </c>
      <c r="I237">
        <v>83.8</v>
      </c>
      <c r="J237">
        <v>50</v>
      </c>
      <c r="K237">
        <v>54</v>
      </c>
      <c r="L237">
        <v>57</v>
      </c>
      <c r="M237">
        <v>57</v>
      </c>
      <c r="N237">
        <v>60</v>
      </c>
      <c r="O237">
        <v>65</v>
      </c>
      <c r="P237">
        <v>72</v>
      </c>
      <c r="Q237">
        <v>72</v>
      </c>
      <c r="R237">
        <v>129</v>
      </c>
      <c r="S237">
        <v>154.72</v>
      </c>
    </row>
    <row r="239" spans="1:19">
      <c r="A239" t="s">
        <v>111</v>
      </c>
      <c r="C239" t="s">
        <v>504</v>
      </c>
      <c r="D239" t="s">
        <v>2496</v>
      </c>
      <c r="E239">
        <v>94</v>
      </c>
      <c r="F239" t="s">
        <v>1314</v>
      </c>
      <c r="G239" t="s">
        <v>2497</v>
      </c>
      <c r="H239">
        <v>0</v>
      </c>
      <c r="I239">
        <v>88.65</v>
      </c>
      <c r="J239">
        <v>-100</v>
      </c>
      <c r="K239">
        <v>100</v>
      </c>
      <c r="L239">
        <v>-105</v>
      </c>
      <c r="M239">
        <v>100</v>
      </c>
      <c r="N239">
        <v>125</v>
      </c>
      <c r="O239">
        <v>130</v>
      </c>
      <c r="P239">
        <v>-132</v>
      </c>
      <c r="Q239">
        <v>130</v>
      </c>
      <c r="R239">
        <v>230</v>
      </c>
      <c r="S239">
        <v>268.52999999999997</v>
      </c>
    </row>
    <row r="240" spans="1:19">
      <c r="A240" t="s">
        <v>111</v>
      </c>
      <c r="B240">
        <v>191103</v>
      </c>
      <c r="C240" t="s">
        <v>504</v>
      </c>
      <c r="D240" t="s">
        <v>2496</v>
      </c>
      <c r="E240">
        <v>94</v>
      </c>
      <c r="F240" t="s">
        <v>2498</v>
      </c>
      <c r="G240" t="s">
        <v>1302</v>
      </c>
      <c r="H240">
        <v>1995</v>
      </c>
      <c r="I240">
        <v>92.9</v>
      </c>
      <c r="J240">
        <v>89</v>
      </c>
      <c r="K240">
        <v>93</v>
      </c>
      <c r="L240">
        <v>100</v>
      </c>
      <c r="M240">
        <v>100</v>
      </c>
      <c r="N240">
        <v>115</v>
      </c>
      <c r="O240">
        <v>-125</v>
      </c>
      <c r="P240">
        <v>-125</v>
      </c>
      <c r="Q240">
        <v>115</v>
      </c>
      <c r="R240">
        <v>215</v>
      </c>
      <c r="S240">
        <v>245.86</v>
      </c>
    </row>
    <row r="241" spans="1:19">
      <c r="A241" t="s">
        <v>111</v>
      </c>
      <c r="B241">
        <v>126038</v>
      </c>
      <c r="C241" t="s">
        <v>739</v>
      </c>
      <c r="D241" t="s">
        <v>2499</v>
      </c>
      <c r="E241">
        <v>94</v>
      </c>
      <c r="F241" t="s">
        <v>2431</v>
      </c>
      <c r="G241" t="s">
        <v>2500</v>
      </c>
      <c r="H241">
        <v>1979</v>
      </c>
      <c r="I241">
        <v>93.5</v>
      </c>
      <c r="J241">
        <v>115</v>
      </c>
      <c r="K241">
        <v>-120</v>
      </c>
      <c r="L241">
        <v>120</v>
      </c>
      <c r="M241">
        <v>120</v>
      </c>
      <c r="N241">
        <v>142</v>
      </c>
      <c r="O241">
        <v>147</v>
      </c>
      <c r="P241">
        <v>151</v>
      </c>
      <c r="Q241">
        <v>151</v>
      </c>
      <c r="R241">
        <v>271</v>
      </c>
      <c r="S241">
        <v>309.05</v>
      </c>
    </row>
    <row r="242" spans="1:19">
      <c r="A242" t="s">
        <v>111</v>
      </c>
      <c r="B242">
        <v>163776</v>
      </c>
      <c r="C242" t="s">
        <v>739</v>
      </c>
      <c r="D242" t="s">
        <v>2499</v>
      </c>
      <c r="E242">
        <v>94</v>
      </c>
      <c r="F242" t="s">
        <v>2501</v>
      </c>
      <c r="G242" t="s">
        <v>759</v>
      </c>
      <c r="H242">
        <v>1980</v>
      </c>
      <c r="I242">
        <v>92.1</v>
      </c>
      <c r="J242">
        <v>111</v>
      </c>
      <c r="K242">
        <v>-116</v>
      </c>
      <c r="L242">
        <v>119</v>
      </c>
      <c r="M242">
        <v>119</v>
      </c>
      <c r="N242">
        <v>141</v>
      </c>
      <c r="O242">
        <v>147</v>
      </c>
      <c r="P242">
        <v>151</v>
      </c>
      <c r="Q242">
        <v>151</v>
      </c>
      <c r="R242">
        <v>270</v>
      </c>
      <c r="S242">
        <v>309.89999999999998</v>
      </c>
    </row>
    <row r="243" spans="1:19">
      <c r="A243" t="s">
        <v>111</v>
      </c>
      <c r="B243">
        <v>141780</v>
      </c>
      <c r="C243" t="s">
        <v>739</v>
      </c>
      <c r="D243" t="s">
        <v>2499</v>
      </c>
      <c r="E243">
        <v>94</v>
      </c>
      <c r="F243" t="s">
        <v>2502</v>
      </c>
      <c r="G243" t="s">
        <v>1302</v>
      </c>
      <c r="H243">
        <v>1979</v>
      </c>
      <c r="I243">
        <v>98.9</v>
      </c>
      <c r="J243">
        <v>-82</v>
      </c>
      <c r="K243">
        <v>-82</v>
      </c>
      <c r="L243">
        <v>-85</v>
      </c>
      <c r="M243">
        <v>0</v>
      </c>
      <c r="N243">
        <v>-105</v>
      </c>
      <c r="O243">
        <v>105</v>
      </c>
      <c r="P243">
        <v>-110</v>
      </c>
      <c r="Q243">
        <v>105</v>
      </c>
      <c r="R243">
        <v>0</v>
      </c>
      <c r="S243">
        <v>0</v>
      </c>
    </row>
    <row r="244" spans="1:19">
      <c r="A244" t="s">
        <v>111</v>
      </c>
      <c r="B244">
        <v>195027</v>
      </c>
      <c r="C244" t="s">
        <v>453</v>
      </c>
      <c r="D244" t="s">
        <v>2503</v>
      </c>
      <c r="E244">
        <v>94</v>
      </c>
      <c r="F244" t="s">
        <v>1388</v>
      </c>
      <c r="G244" t="s">
        <v>1554</v>
      </c>
      <c r="H244">
        <v>1981</v>
      </c>
      <c r="I244">
        <v>92.75</v>
      </c>
      <c r="J244">
        <v>-144</v>
      </c>
      <c r="K244">
        <v>-144</v>
      </c>
      <c r="L244">
        <v>144</v>
      </c>
      <c r="M244">
        <v>144</v>
      </c>
      <c r="N244">
        <v>170</v>
      </c>
      <c r="O244">
        <v>-175</v>
      </c>
      <c r="P244">
        <v>175</v>
      </c>
      <c r="Q244">
        <v>175</v>
      </c>
      <c r="R244">
        <v>319</v>
      </c>
      <c r="S244">
        <v>365.04</v>
      </c>
    </row>
    <row r="245" spans="1:19">
      <c r="A245" t="s">
        <v>111</v>
      </c>
      <c r="B245">
        <v>187496</v>
      </c>
      <c r="C245" t="s">
        <v>453</v>
      </c>
      <c r="D245" t="s">
        <v>2503</v>
      </c>
      <c r="E245">
        <v>94</v>
      </c>
      <c r="F245" t="s">
        <v>2504</v>
      </c>
      <c r="G245" t="s">
        <v>2403</v>
      </c>
      <c r="H245">
        <v>1985</v>
      </c>
      <c r="I245">
        <v>91.15</v>
      </c>
      <c r="J245">
        <v>-127</v>
      </c>
      <c r="K245">
        <v>-127</v>
      </c>
      <c r="L245">
        <v>130</v>
      </c>
      <c r="M245">
        <v>130</v>
      </c>
      <c r="N245">
        <v>-155</v>
      </c>
      <c r="O245">
        <v>157</v>
      </c>
      <c r="P245">
        <v>165</v>
      </c>
      <c r="Q245">
        <v>165</v>
      </c>
      <c r="R245">
        <v>295</v>
      </c>
      <c r="S245">
        <v>340.14</v>
      </c>
    </row>
    <row r="246" spans="1:19">
      <c r="A246" t="s">
        <v>111</v>
      </c>
      <c r="B246">
        <v>165478</v>
      </c>
      <c r="C246" t="s">
        <v>453</v>
      </c>
      <c r="D246" t="s">
        <v>2503</v>
      </c>
      <c r="E246">
        <v>94</v>
      </c>
      <c r="F246" t="s">
        <v>669</v>
      </c>
      <c r="G246" t="s">
        <v>1502</v>
      </c>
      <c r="H246">
        <v>1994</v>
      </c>
      <c r="I246">
        <v>92.1</v>
      </c>
      <c r="J246">
        <v>112</v>
      </c>
      <c r="K246">
        <v>115</v>
      </c>
      <c r="L246">
        <v>117</v>
      </c>
      <c r="M246">
        <v>117</v>
      </c>
      <c r="N246">
        <v>156</v>
      </c>
      <c r="O246">
        <v>-160</v>
      </c>
      <c r="P246">
        <v>160</v>
      </c>
      <c r="Q246">
        <v>160</v>
      </c>
      <c r="R246">
        <v>277</v>
      </c>
      <c r="S246">
        <v>317.94</v>
      </c>
    </row>
    <row r="247" spans="1:19">
      <c r="A247" t="s">
        <v>111</v>
      </c>
      <c r="B247">
        <v>192480</v>
      </c>
      <c r="C247" t="s">
        <v>453</v>
      </c>
      <c r="D247" t="s">
        <v>2503</v>
      </c>
      <c r="E247">
        <v>94</v>
      </c>
      <c r="F247" t="s">
        <v>2505</v>
      </c>
      <c r="G247" t="s">
        <v>1307</v>
      </c>
      <c r="H247">
        <v>1992</v>
      </c>
      <c r="I247">
        <v>92.5</v>
      </c>
      <c r="J247">
        <v>115</v>
      </c>
      <c r="K247">
        <v>118</v>
      </c>
      <c r="L247">
        <v>120</v>
      </c>
      <c r="M247">
        <v>120</v>
      </c>
      <c r="N247">
        <v>148</v>
      </c>
      <c r="O247">
        <v>151</v>
      </c>
      <c r="P247">
        <v>-155</v>
      </c>
      <c r="Q247">
        <v>151</v>
      </c>
      <c r="R247">
        <v>271</v>
      </c>
      <c r="S247">
        <v>310.47000000000003</v>
      </c>
    </row>
    <row r="248" spans="1:19">
      <c r="A248" t="s">
        <v>111</v>
      </c>
      <c r="B248">
        <v>218346</v>
      </c>
      <c r="C248" t="s">
        <v>453</v>
      </c>
      <c r="D248" t="s">
        <v>2503</v>
      </c>
      <c r="E248">
        <v>94</v>
      </c>
      <c r="F248" t="s">
        <v>2506</v>
      </c>
      <c r="G248" t="s">
        <v>1554</v>
      </c>
      <c r="H248">
        <v>1986</v>
      </c>
      <c r="I248">
        <v>93.05</v>
      </c>
      <c r="J248">
        <v>112</v>
      </c>
      <c r="K248">
        <v>-117</v>
      </c>
      <c r="L248">
        <v>119</v>
      </c>
      <c r="M248">
        <v>119</v>
      </c>
      <c r="N248">
        <v>142</v>
      </c>
      <c r="O248">
        <v>147</v>
      </c>
      <c r="P248">
        <v>-152</v>
      </c>
      <c r="Q248">
        <v>147</v>
      </c>
      <c r="R248">
        <v>266</v>
      </c>
      <c r="S248">
        <v>303.97000000000003</v>
      </c>
    </row>
    <row r="249" spans="1:19">
      <c r="A249" t="s">
        <v>111</v>
      </c>
      <c r="B249">
        <v>215290</v>
      </c>
      <c r="C249" t="s">
        <v>453</v>
      </c>
      <c r="D249" t="s">
        <v>2503</v>
      </c>
      <c r="E249">
        <v>94</v>
      </c>
      <c r="F249" t="s">
        <v>2507</v>
      </c>
      <c r="G249" t="s">
        <v>2508</v>
      </c>
      <c r="H249">
        <v>1989</v>
      </c>
      <c r="I249">
        <v>91.35</v>
      </c>
      <c r="J249">
        <v>110</v>
      </c>
      <c r="K249">
        <v>115</v>
      </c>
      <c r="L249">
        <v>-121</v>
      </c>
      <c r="M249">
        <v>115</v>
      </c>
      <c r="N249">
        <v>-145</v>
      </c>
      <c r="O249">
        <v>147</v>
      </c>
      <c r="P249">
        <v>-156</v>
      </c>
      <c r="Q249">
        <v>147</v>
      </c>
      <c r="R249">
        <v>262</v>
      </c>
      <c r="S249">
        <v>301.8</v>
      </c>
    </row>
    <row r="250" spans="1:19">
      <c r="A250" t="s">
        <v>111</v>
      </c>
      <c r="B250">
        <v>204494</v>
      </c>
      <c r="C250" t="s">
        <v>453</v>
      </c>
      <c r="D250" t="s">
        <v>2503</v>
      </c>
      <c r="E250">
        <v>94</v>
      </c>
      <c r="F250" t="s">
        <v>1577</v>
      </c>
      <c r="G250" t="s">
        <v>1576</v>
      </c>
      <c r="H250">
        <v>1987</v>
      </c>
      <c r="I250">
        <v>89.05</v>
      </c>
      <c r="J250">
        <v>112</v>
      </c>
      <c r="K250">
        <v>-116</v>
      </c>
      <c r="L250">
        <v>-120</v>
      </c>
      <c r="M250">
        <v>112</v>
      </c>
      <c r="N250">
        <v>142</v>
      </c>
      <c r="O250">
        <v>-147</v>
      </c>
      <c r="P250">
        <v>-150</v>
      </c>
      <c r="Q250">
        <v>142</v>
      </c>
      <c r="R250">
        <v>254</v>
      </c>
      <c r="S250">
        <v>295.94</v>
      </c>
    </row>
    <row r="251" spans="1:19">
      <c r="A251" t="s">
        <v>111</v>
      </c>
      <c r="B251">
        <v>203430</v>
      </c>
      <c r="C251" t="s">
        <v>453</v>
      </c>
      <c r="D251" t="s">
        <v>2503</v>
      </c>
      <c r="E251">
        <v>94</v>
      </c>
      <c r="F251" t="s">
        <v>2509</v>
      </c>
      <c r="G251" t="s">
        <v>1286</v>
      </c>
      <c r="H251">
        <v>1992</v>
      </c>
      <c r="I251">
        <v>89.2</v>
      </c>
      <c r="J251">
        <v>100</v>
      </c>
      <c r="K251">
        <v>105</v>
      </c>
      <c r="L251">
        <v>107</v>
      </c>
      <c r="M251">
        <v>107</v>
      </c>
      <c r="N251">
        <v>125</v>
      </c>
      <c r="O251">
        <v>130</v>
      </c>
      <c r="P251">
        <v>-135</v>
      </c>
      <c r="Q251">
        <v>130</v>
      </c>
      <c r="R251">
        <v>237</v>
      </c>
      <c r="S251">
        <v>275.92</v>
      </c>
    </row>
    <row r="252" spans="1:19">
      <c r="A252" t="s">
        <v>111</v>
      </c>
      <c r="B252">
        <v>169291</v>
      </c>
      <c r="C252" t="s">
        <v>453</v>
      </c>
      <c r="D252" t="s">
        <v>2503</v>
      </c>
      <c r="E252">
        <v>94</v>
      </c>
      <c r="F252" t="s">
        <v>2510</v>
      </c>
      <c r="G252" t="s">
        <v>1395</v>
      </c>
      <c r="H252">
        <v>1982</v>
      </c>
      <c r="I252">
        <v>86.8</v>
      </c>
      <c r="J252">
        <v>90</v>
      </c>
      <c r="K252">
        <v>97</v>
      </c>
      <c r="L252">
        <v>-102</v>
      </c>
      <c r="M252">
        <v>97</v>
      </c>
      <c r="N252">
        <v>120</v>
      </c>
      <c r="O252">
        <v>-125</v>
      </c>
      <c r="P252">
        <v>127</v>
      </c>
      <c r="Q252">
        <v>127</v>
      </c>
      <c r="R252">
        <v>224</v>
      </c>
      <c r="S252">
        <v>264.11</v>
      </c>
    </row>
    <row r="253" spans="1:19">
      <c r="A253" t="s">
        <v>111</v>
      </c>
      <c r="B253">
        <v>198514</v>
      </c>
      <c r="C253" t="s">
        <v>453</v>
      </c>
      <c r="D253" t="s">
        <v>2503</v>
      </c>
      <c r="E253">
        <v>94</v>
      </c>
      <c r="F253" t="s">
        <v>2511</v>
      </c>
      <c r="G253" t="s">
        <v>748</v>
      </c>
      <c r="H253">
        <v>1985</v>
      </c>
      <c r="I253">
        <v>93.7</v>
      </c>
      <c r="J253">
        <v>-130</v>
      </c>
      <c r="K253">
        <v>-130</v>
      </c>
      <c r="L253">
        <v>-130</v>
      </c>
      <c r="M253">
        <v>0</v>
      </c>
      <c r="N253">
        <v>165</v>
      </c>
      <c r="O253">
        <v>-170</v>
      </c>
      <c r="P253">
        <v>-170</v>
      </c>
      <c r="Q253">
        <v>165</v>
      </c>
      <c r="R253">
        <v>0</v>
      </c>
      <c r="S253">
        <v>0</v>
      </c>
    </row>
    <row r="254" spans="1:19">
      <c r="A254" t="s">
        <v>111</v>
      </c>
      <c r="B254">
        <v>159602</v>
      </c>
      <c r="C254" t="s">
        <v>453</v>
      </c>
      <c r="D254" t="s">
        <v>2503</v>
      </c>
      <c r="E254">
        <v>94</v>
      </c>
      <c r="F254" t="s">
        <v>2193</v>
      </c>
      <c r="G254" t="s">
        <v>1522</v>
      </c>
      <c r="H254">
        <v>1993</v>
      </c>
      <c r="I254">
        <v>93.9</v>
      </c>
      <c r="J254">
        <v>-143</v>
      </c>
      <c r="K254">
        <v>-144</v>
      </c>
      <c r="L254">
        <v>-144</v>
      </c>
      <c r="M254">
        <v>0</v>
      </c>
      <c r="N254">
        <v>162</v>
      </c>
      <c r="O254">
        <v>-172</v>
      </c>
      <c r="P254">
        <v>0</v>
      </c>
      <c r="Q254">
        <v>162</v>
      </c>
      <c r="R254">
        <v>0</v>
      </c>
      <c r="S254">
        <v>0</v>
      </c>
    </row>
    <row r="255" spans="1:19">
      <c r="A255" t="s">
        <v>111</v>
      </c>
      <c r="B255">
        <v>214432</v>
      </c>
      <c r="C255" t="s">
        <v>442</v>
      </c>
      <c r="D255" t="s">
        <v>2512</v>
      </c>
      <c r="E255">
        <v>94</v>
      </c>
      <c r="F255" t="s">
        <v>2513</v>
      </c>
      <c r="G255" t="s">
        <v>2514</v>
      </c>
      <c r="H255">
        <v>1998</v>
      </c>
      <c r="I255">
        <v>93.6</v>
      </c>
      <c r="J255">
        <v>56</v>
      </c>
      <c r="K255">
        <v>59</v>
      </c>
      <c r="L255">
        <v>62</v>
      </c>
      <c r="M255">
        <v>62</v>
      </c>
      <c r="N255">
        <v>80</v>
      </c>
      <c r="O255">
        <v>84</v>
      </c>
      <c r="P255">
        <v>88</v>
      </c>
      <c r="Q255">
        <v>88</v>
      </c>
      <c r="R255">
        <v>150</v>
      </c>
      <c r="S255">
        <v>170.98</v>
      </c>
    </row>
    <row r="257" spans="1:19">
      <c r="A257" t="s">
        <v>111</v>
      </c>
      <c r="B257">
        <v>187948</v>
      </c>
      <c r="C257" t="s">
        <v>504</v>
      </c>
      <c r="D257" t="s">
        <v>2515</v>
      </c>
      <c r="E257">
        <v>105</v>
      </c>
      <c r="F257" t="s">
        <v>2516</v>
      </c>
      <c r="G257" t="s">
        <v>2444</v>
      </c>
      <c r="H257">
        <v>1995</v>
      </c>
      <c r="I257">
        <v>98.35</v>
      </c>
      <c r="J257">
        <v>125</v>
      </c>
      <c r="K257">
        <v>-136</v>
      </c>
      <c r="L257">
        <v>-136</v>
      </c>
      <c r="M257">
        <v>125</v>
      </c>
      <c r="N257">
        <v>-150</v>
      </c>
      <c r="O257">
        <v>150</v>
      </c>
      <c r="P257">
        <v>-164</v>
      </c>
      <c r="Q257">
        <v>150</v>
      </c>
      <c r="R257">
        <v>275</v>
      </c>
      <c r="S257">
        <v>307.24</v>
      </c>
    </row>
    <row r="258" spans="1:19">
      <c r="A258" t="s">
        <v>111</v>
      </c>
      <c r="B258">
        <v>211775</v>
      </c>
      <c r="C258" t="s">
        <v>504</v>
      </c>
      <c r="D258" t="s">
        <v>2515</v>
      </c>
      <c r="E258">
        <v>105</v>
      </c>
      <c r="F258" t="s">
        <v>2517</v>
      </c>
      <c r="G258" t="s">
        <v>1502</v>
      </c>
      <c r="H258">
        <v>1997</v>
      </c>
      <c r="I258">
        <v>101.6</v>
      </c>
      <c r="J258">
        <v>105</v>
      </c>
      <c r="K258">
        <v>110</v>
      </c>
      <c r="L258">
        <v>-115</v>
      </c>
      <c r="M258">
        <v>110</v>
      </c>
      <c r="N258">
        <v>140</v>
      </c>
      <c r="O258">
        <v>-145</v>
      </c>
      <c r="P258">
        <v>145</v>
      </c>
      <c r="Q258">
        <v>145</v>
      </c>
      <c r="R258">
        <v>255</v>
      </c>
      <c r="S258">
        <v>281.42</v>
      </c>
    </row>
    <row r="259" spans="1:19">
      <c r="A259" t="s">
        <v>111</v>
      </c>
      <c r="B259">
        <v>215376</v>
      </c>
      <c r="C259" t="s">
        <v>504</v>
      </c>
      <c r="D259" t="s">
        <v>2518</v>
      </c>
      <c r="E259">
        <v>105</v>
      </c>
      <c r="F259" t="s">
        <v>2379</v>
      </c>
      <c r="G259" t="s">
        <v>2519</v>
      </c>
      <c r="H259">
        <v>1997</v>
      </c>
      <c r="I259">
        <v>120.5</v>
      </c>
      <c r="J259">
        <v>-90</v>
      </c>
      <c r="K259">
        <v>90</v>
      </c>
      <c r="L259">
        <v>-100</v>
      </c>
      <c r="M259">
        <v>90</v>
      </c>
      <c r="N259">
        <v>120</v>
      </c>
      <c r="O259">
        <v>-130</v>
      </c>
      <c r="P259">
        <v>130</v>
      </c>
      <c r="Q259">
        <v>130</v>
      </c>
      <c r="R259">
        <v>220</v>
      </c>
      <c r="S259">
        <v>230.35</v>
      </c>
    </row>
    <row r="260" spans="1:19">
      <c r="A260" t="s">
        <v>111</v>
      </c>
      <c r="B260">
        <v>185108</v>
      </c>
      <c r="C260" t="s">
        <v>504</v>
      </c>
      <c r="D260" t="s">
        <v>2518</v>
      </c>
      <c r="E260">
        <v>105</v>
      </c>
      <c r="F260" t="s">
        <v>2520</v>
      </c>
      <c r="G260" t="s">
        <v>1493</v>
      </c>
      <c r="H260">
        <v>1997</v>
      </c>
      <c r="I260">
        <v>132.6</v>
      </c>
      <c r="J260">
        <v>115</v>
      </c>
      <c r="K260">
        <v>-120</v>
      </c>
      <c r="L260">
        <v>-120</v>
      </c>
      <c r="M260">
        <v>115</v>
      </c>
      <c r="N260">
        <v>-155</v>
      </c>
      <c r="O260">
        <v>-155</v>
      </c>
      <c r="P260">
        <v>-155</v>
      </c>
      <c r="Q260">
        <v>0</v>
      </c>
      <c r="R260">
        <v>0</v>
      </c>
      <c r="S260">
        <v>0</v>
      </c>
    </row>
    <row r="261" spans="1:19">
      <c r="A261" t="s">
        <v>111</v>
      </c>
      <c r="B261">
        <v>182163</v>
      </c>
      <c r="C261" t="s">
        <v>739</v>
      </c>
      <c r="D261" t="s">
        <v>2521</v>
      </c>
      <c r="E261">
        <v>105</v>
      </c>
      <c r="F261" t="s">
        <v>2274</v>
      </c>
      <c r="G261" t="s">
        <v>1415</v>
      </c>
      <c r="H261">
        <v>1976</v>
      </c>
      <c r="I261">
        <v>94.9</v>
      </c>
      <c r="J261">
        <v>100</v>
      </c>
      <c r="K261">
        <v>-105</v>
      </c>
      <c r="L261">
        <v>105</v>
      </c>
      <c r="M261">
        <v>105</v>
      </c>
      <c r="N261">
        <v>126</v>
      </c>
      <c r="O261">
        <v>130</v>
      </c>
      <c r="P261">
        <v>133</v>
      </c>
      <c r="Q261">
        <v>133</v>
      </c>
      <c r="R261">
        <v>238</v>
      </c>
      <c r="S261">
        <v>269.73</v>
      </c>
    </row>
    <row r="262" spans="1:19">
      <c r="A262" t="s">
        <v>111</v>
      </c>
      <c r="B262">
        <v>157692</v>
      </c>
      <c r="C262" t="s">
        <v>739</v>
      </c>
      <c r="D262" t="s">
        <v>2522</v>
      </c>
      <c r="E262">
        <v>105</v>
      </c>
      <c r="F262" t="s">
        <v>2523</v>
      </c>
      <c r="G262" t="s">
        <v>2524</v>
      </c>
      <c r="H262">
        <v>1973</v>
      </c>
      <c r="I262">
        <v>120.1</v>
      </c>
      <c r="J262">
        <v>90</v>
      </c>
      <c r="K262">
        <v>95</v>
      </c>
      <c r="L262">
        <v>100</v>
      </c>
      <c r="M262">
        <v>100</v>
      </c>
      <c r="N262">
        <v>118</v>
      </c>
      <c r="O262">
        <v>123</v>
      </c>
      <c r="P262">
        <v>-128</v>
      </c>
      <c r="Q262">
        <v>123</v>
      </c>
      <c r="R262">
        <v>223</v>
      </c>
      <c r="S262">
        <v>233.68</v>
      </c>
    </row>
    <row r="263" spans="1:19">
      <c r="A263" t="s">
        <v>111</v>
      </c>
      <c r="B263">
        <v>215172</v>
      </c>
      <c r="C263" t="s">
        <v>739</v>
      </c>
      <c r="D263" t="s">
        <v>2521</v>
      </c>
      <c r="E263">
        <v>105</v>
      </c>
      <c r="F263" t="s">
        <v>2525</v>
      </c>
      <c r="G263" t="s">
        <v>2394</v>
      </c>
      <c r="H263">
        <v>1970</v>
      </c>
      <c r="I263">
        <v>103</v>
      </c>
      <c r="J263">
        <v>-67</v>
      </c>
      <c r="K263">
        <v>67</v>
      </c>
      <c r="L263">
        <v>73</v>
      </c>
      <c r="M263">
        <v>73</v>
      </c>
      <c r="N263">
        <v>-80</v>
      </c>
      <c r="O263">
        <v>84</v>
      </c>
      <c r="P263">
        <v>-92</v>
      </c>
      <c r="Q263">
        <v>84</v>
      </c>
      <c r="R263">
        <v>157</v>
      </c>
      <c r="S263">
        <v>172.41</v>
      </c>
    </row>
    <row r="264" spans="1:19">
      <c r="A264" t="s">
        <v>111</v>
      </c>
      <c r="B264">
        <v>204885</v>
      </c>
      <c r="C264" t="s">
        <v>739</v>
      </c>
      <c r="D264" t="s">
        <v>2521</v>
      </c>
      <c r="E264">
        <v>105</v>
      </c>
      <c r="F264" t="s">
        <v>2526</v>
      </c>
      <c r="G264" t="s">
        <v>757</v>
      </c>
      <c r="H264">
        <v>2069</v>
      </c>
      <c r="I264">
        <v>103</v>
      </c>
      <c r="J264">
        <v>53</v>
      </c>
      <c r="K264">
        <v>57</v>
      </c>
      <c r="L264">
        <v>-59</v>
      </c>
      <c r="M264">
        <v>57</v>
      </c>
      <c r="N264">
        <v>66</v>
      </c>
      <c r="O264">
        <v>71</v>
      </c>
      <c r="P264">
        <v>76</v>
      </c>
      <c r="Q264">
        <v>76</v>
      </c>
      <c r="R264">
        <v>133</v>
      </c>
      <c r="S264">
        <v>146.05000000000001</v>
      </c>
    </row>
    <row r="265" spans="1:19">
      <c r="A265" t="s">
        <v>111</v>
      </c>
      <c r="B265">
        <v>156749</v>
      </c>
      <c r="C265" t="s">
        <v>453</v>
      </c>
      <c r="D265" t="s">
        <v>2527</v>
      </c>
      <c r="E265">
        <v>105</v>
      </c>
      <c r="F265" t="s">
        <v>2305</v>
      </c>
      <c r="G265" t="s">
        <v>1395</v>
      </c>
      <c r="H265">
        <v>1990</v>
      </c>
      <c r="I265">
        <v>106.2</v>
      </c>
      <c r="J265">
        <v>142</v>
      </c>
      <c r="K265">
        <v>147</v>
      </c>
      <c r="L265">
        <v>150</v>
      </c>
      <c r="M265">
        <v>150</v>
      </c>
      <c r="N265">
        <v>180</v>
      </c>
      <c r="O265">
        <v>190</v>
      </c>
      <c r="P265">
        <v>-201</v>
      </c>
      <c r="Q265">
        <v>190</v>
      </c>
      <c r="R265">
        <v>340</v>
      </c>
      <c r="S265">
        <v>369.43</v>
      </c>
    </row>
    <row r="266" spans="1:19">
      <c r="A266" t="s">
        <v>111</v>
      </c>
      <c r="B266">
        <v>197311</v>
      </c>
      <c r="C266" t="s">
        <v>453</v>
      </c>
      <c r="D266" t="s">
        <v>2527</v>
      </c>
      <c r="E266">
        <v>105</v>
      </c>
      <c r="F266" t="s">
        <v>2528</v>
      </c>
      <c r="G266" t="s">
        <v>2385</v>
      </c>
      <c r="H266">
        <v>1987</v>
      </c>
      <c r="I266">
        <v>140.6</v>
      </c>
      <c r="J266">
        <v>-135</v>
      </c>
      <c r="K266">
        <v>135</v>
      </c>
      <c r="L266">
        <v>-142</v>
      </c>
      <c r="M266">
        <v>135</v>
      </c>
      <c r="N266">
        <v>175</v>
      </c>
      <c r="O266">
        <v>180</v>
      </c>
      <c r="P266">
        <v>-185</v>
      </c>
      <c r="Q266">
        <v>180</v>
      </c>
      <c r="R266">
        <v>315</v>
      </c>
      <c r="S266">
        <v>319.89999999999998</v>
      </c>
    </row>
    <row r="267" spans="1:19">
      <c r="A267" t="s">
        <v>111</v>
      </c>
      <c r="B267">
        <v>154499</v>
      </c>
      <c r="C267" t="s">
        <v>453</v>
      </c>
      <c r="D267" t="s">
        <v>2529</v>
      </c>
      <c r="E267">
        <v>105</v>
      </c>
      <c r="F267" t="s">
        <v>2530</v>
      </c>
      <c r="G267" t="s">
        <v>1395</v>
      </c>
      <c r="H267">
        <v>1991</v>
      </c>
      <c r="I267">
        <v>100.75</v>
      </c>
      <c r="J267">
        <v>130</v>
      </c>
      <c r="K267">
        <v>-140</v>
      </c>
      <c r="L267">
        <v>-140</v>
      </c>
      <c r="M267">
        <v>130</v>
      </c>
      <c r="N267">
        <v>150</v>
      </c>
      <c r="O267">
        <v>0</v>
      </c>
      <c r="P267">
        <v>0</v>
      </c>
      <c r="Q267">
        <v>150</v>
      </c>
      <c r="R267">
        <v>280</v>
      </c>
      <c r="S267">
        <v>309.97000000000003</v>
      </c>
    </row>
    <row r="268" spans="1:19">
      <c r="A268" t="s">
        <v>111</v>
      </c>
      <c r="B268">
        <v>188562</v>
      </c>
      <c r="C268" t="s">
        <v>453</v>
      </c>
      <c r="D268" t="s">
        <v>2529</v>
      </c>
      <c r="E268">
        <v>105</v>
      </c>
      <c r="F268" t="s">
        <v>1331</v>
      </c>
      <c r="G268" t="s">
        <v>2531</v>
      </c>
      <c r="H268">
        <v>1990</v>
      </c>
      <c r="I268">
        <v>97.3</v>
      </c>
      <c r="J268">
        <v>110</v>
      </c>
      <c r="K268">
        <v>-114</v>
      </c>
      <c r="L268">
        <v>115</v>
      </c>
      <c r="M268">
        <v>115</v>
      </c>
      <c r="N268">
        <v>144</v>
      </c>
      <c r="O268">
        <v>-147</v>
      </c>
      <c r="P268">
        <v>147</v>
      </c>
      <c r="Q268">
        <v>147</v>
      </c>
      <c r="R268">
        <v>262</v>
      </c>
      <c r="S268">
        <v>293.95</v>
      </c>
    </row>
    <row r="269" spans="1:19">
      <c r="A269" t="s">
        <v>111</v>
      </c>
      <c r="B269">
        <v>203360</v>
      </c>
      <c r="C269" t="s">
        <v>453</v>
      </c>
      <c r="D269" t="s">
        <v>2529</v>
      </c>
      <c r="E269">
        <v>105</v>
      </c>
      <c r="F269" t="s">
        <v>2532</v>
      </c>
      <c r="G269" t="s">
        <v>2533</v>
      </c>
      <c r="H269">
        <v>1990</v>
      </c>
      <c r="I269">
        <v>102.2</v>
      </c>
      <c r="J269">
        <v>108</v>
      </c>
      <c r="K269">
        <v>115</v>
      </c>
      <c r="L269">
        <v>118</v>
      </c>
      <c r="M269">
        <v>118</v>
      </c>
      <c r="N269">
        <v>138</v>
      </c>
      <c r="O269">
        <v>-142</v>
      </c>
      <c r="P269">
        <v>-144</v>
      </c>
      <c r="Q269">
        <v>138</v>
      </c>
      <c r="R269">
        <v>256</v>
      </c>
      <c r="S269">
        <v>281.91000000000003</v>
      </c>
    </row>
    <row r="270" spans="1:19">
      <c r="A270" t="s">
        <v>111</v>
      </c>
      <c r="B270">
        <v>173798</v>
      </c>
      <c r="C270" t="s">
        <v>453</v>
      </c>
      <c r="D270" t="s">
        <v>2529</v>
      </c>
      <c r="E270">
        <v>105</v>
      </c>
      <c r="F270" t="s">
        <v>2534</v>
      </c>
      <c r="G270" t="s">
        <v>2482</v>
      </c>
      <c r="H270">
        <v>1989</v>
      </c>
      <c r="I270">
        <v>104.1</v>
      </c>
      <c r="J270">
        <v>102</v>
      </c>
      <c r="K270">
        <v>106</v>
      </c>
      <c r="L270">
        <v>110</v>
      </c>
      <c r="M270">
        <v>110</v>
      </c>
      <c r="N270">
        <v>132</v>
      </c>
      <c r="O270">
        <v>-136</v>
      </c>
      <c r="P270">
        <v>-136</v>
      </c>
      <c r="Q270">
        <v>132</v>
      </c>
      <c r="R270">
        <v>242</v>
      </c>
      <c r="S270">
        <v>264.75</v>
      </c>
    </row>
    <row r="271" spans="1:19">
      <c r="A271" t="s">
        <v>111</v>
      </c>
      <c r="B271">
        <v>170670</v>
      </c>
      <c r="C271" t="s">
        <v>453</v>
      </c>
      <c r="D271" t="s">
        <v>2529</v>
      </c>
      <c r="E271">
        <v>105</v>
      </c>
      <c r="F271" t="s">
        <v>2535</v>
      </c>
      <c r="G271" t="s">
        <v>1554</v>
      </c>
      <c r="H271">
        <v>1990</v>
      </c>
      <c r="I271">
        <v>96.9</v>
      </c>
      <c r="J271">
        <v>105</v>
      </c>
      <c r="K271">
        <v>-110</v>
      </c>
      <c r="L271">
        <v>-110</v>
      </c>
      <c r="M271">
        <v>105</v>
      </c>
      <c r="N271">
        <v>135</v>
      </c>
      <c r="O271">
        <v>-142</v>
      </c>
      <c r="P271">
        <v>0</v>
      </c>
      <c r="Q271">
        <v>135</v>
      </c>
      <c r="R271">
        <v>240</v>
      </c>
      <c r="S271">
        <v>269.70999999999998</v>
      </c>
    </row>
    <row r="272" spans="1:19">
      <c r="A272" t="s">
        <v>111</v>
      </c>
      <c r="B272">
        <v>159599</v>
      </c>
      <c r="C272" t="s">
        <v>453</v>
      </c>
      <c r="D272" t="s">
        <v>2527</v>
      </c>
      <c r="E272">
        <v>105</v>
      </c>
      <c r="F272" t="s">
        <v>2536</v>
      </c>
      <c r="G272" t="s">
        <v>2251</v>
      </c>
      <c r="H272">
        <v>1992</v>
      </c>
      <c r="I272">
        <v>107.4</v>
      </c>
      <c r="J272">
        <v>-112</v>
      </c>
      <c r="K272">
        <v>-112</v>
      </c>
      <c r="L272">
        <v>-112</v>
      </c>
      <c r="M272">
        <v>0</v>
      </c>
      <c r="N272">
        <v>125</v>
      </c>
      <c r="O272">
        <v>136</v>
      </c>
      <c r="P272">
        <v>-143</v>
      </c>
      <c r="Q272">
        <v>136</v>
      </c>
      <c r="R272">
        <v>0</v>
      </c>
      <c r="S272">
        <v>0</v>
      </c>
    </row>
    <row r="273" spans="1:20" ht="15.75">
      <c r="A273" s="72"/>
      <c r="B273" s="72"/>
      <c r="C273" s="95" t="s">
        <v>367</v>
      </c>
      <c r="D273" s="95"/>
      <c r="E273" s="524"/>
      <c r="F273" s="524"/>
      <c r="G273" s="524"/>
      <c r="H273" s="524"/>
      <c r="I273" s="524"/>
      <c r="J273" s="72"/>
      <c r="K273" s="97"/>
      <c r="L273" s="97"/>
      <c r="M273" s="97"/>
      <c r="N273" s="72"/>
      <c r="O273" s="95" t="s">
        <v>369</v>
      </c>
      <c r="P273" s="535" t="s">
        <v>2537</v>
      </c>
      <c r="Q273" s="535"/>
      <c r="R273" s="535"/>
      <c r="S273" s="535"/>
      <c r="T273" s="535"/>
    </row>
    <row r="274" spans="1:20">
      <c r="A274" s="72"/>
      <c r="B274" s="72"/>
      <c r="C274" s="72"/>
      <c r="D274" s="72"/>
      <c r="E274" s="524"/>
      <c r="F274" s="524"/>
      <c r="G274" s="524"/>
      <c r="H274" s="524"/>
      <c r="I274" s="524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</row>
    <row r="275" spans="1:20" ht="15.75">
      <c r="A275" s="72"/>
      <c r="B275" s="72"/>
      <c r="C275" s="72"/>
      <c r="D275" s="72"/>
      <c r="E275" s="525"/>
      <c r="F275" s="525"/>
      <c r="G275" s="525"/>
      <c r="H275" s="525"/>
      <c r="I275" s="525"/>
      <c r="J275" s="72"/>
      <c r="K275" s="97"/>
      <c r="L275" s="97"/>
      <c r="M275" s="97"/>
      <c r="N275" s="72"/>
      <c r="O275" s="95" t="s">
        <v>372</v>
      </c>
      <c r="P275" s="523">
        <v>42315</v>
      </c>
      <c r="Q275" s="535"/>
      <c r="R275" s="535"/>
      <c r="S275" s="535"/>
      <c r="T275" s="535"/>
    </row>
    <row r="276" spans="1:20">
      <c r="A276" s="72"/>
      <c r="B276" s="72"/>
      <c r="C276" s="72"/>
      <c r="D276" s="72"/>
      <c r="E276" s="525"/>
      <c r="F276" s="525"/>
      <c r="G276" s="525"/>
      <c r="H276" s="525"/>
      <c r="I276" s="525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</row>
    <row r="277" spans="1:20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</row>
    <row r="278" spans="1:20" ht="15.75">
      <c r="A278" s="73"/>
      <c r="B278" s="73"/>
      <c r="C278" s="73"/>
      <c r="D278" s="73"/>
      <c r="E278" s="73"/>
      <c r="F278" s="73" t="s">
        <v>1188</v>
      </c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</row>
  </sheetData>
  <mergeCells count="9">
    <mergeCell ref="E275:I275"/>
    <mergeCell ref="P275:T275"/>
    <mergeCell ref="E276:I276"/>
    <mergeCell ref="G2:N2"/>
    <mergeCell ref="E6:J6"/>
    <mergeCell ref="I7:J7"/>
    <mergeCell ref="E273:I273"/>
    <mergeCell ref="P273:T273"/>
    <mergeCell ref="E274:I2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E11" sqref="E11:F11"/>
    </sheetView>
  </sheetViews>
  <sheetFormatPr defaultColWidth="11.42578125" defaultRowHeight="15"/>
  <cols>
    <col min="1" max="4" width="8.28515625" customWidth="1"/>
    <col min="5" max="5" width="14.42578125" customWidth="1"/>
    <col min="6" max="6" width="8.28515625" customWidth="1"/>
    <col min="7" max="7" width="22" customWidth="1"/>
    <col min="8" max="19" width="8.28515625" customWidth="1"/>
  </cols>
  <sheetData>
    <row r="1" spans="1:19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6"/>
      <c r="R1" s="106"/>
      <c r="S1" s="107" t="s">
        <v>235</v>
      </c>
    </row>
    <row r="2" spans="1:19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6"/>
      <c r="R2" s="106"/>
      <c r="S2" s="107" t="s">
        <v>236</v>
      </c>
    </row>
    <row r="3" spans="1:19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6"/>
      <c r="R3" s="106"/>
      <c r="S3" s="107" t="s">
        <v>237</v>
      </c>
    </row>
    <row r="4" spans="1:19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8"/>
      <c r="O4" s="108"/>
      <c r="P4" s="108"/>
      <c r="Q4" s="106"/>
      <c r="R4" s="106"/>
      <c r="S4" s="107" t="s">
        <v>238</v>
      </c>
    </row>
    <row r="5" spans="1:19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8"/>
      <c r="O5" s="108"/>
      <c r="P5" s="108"/>
      <c r="Q5" s="109"/>
      <c r="R5" s="109"/>
      <c r="S5" s="110" t="s">
        <v>239</v>
      </c>
    </row>
    <row r="6" spans="1:19">
      <c r="A6" s="105"/>
      <c r="B6" s="105"/>
      <c r="C6" s="105"/>
      <c r="D6" s="105"/>
      <c r="E6" s="105"/>
      <c r="F6" s="105"/>
      <c r="G6" s="105"/>
      <c r="H6" s="105"/>
      <c r="I6" s="105"/>
      <c r="J6" s="518"/>
      <c r="K6" s="518"/>
      <c r="L6" s="105"/>
      <c r="M6" s="108"/>
      <c r="N6" s="108"/>
      <c r="O6" s="108"/>
      <c r="P6" s="108"/>
      <c r="Q6" s="109"/>
      <c r="R6" s="109"/>
      <c r="S6" s="107" t="s">
        <v>240</v>
      </c>
    </row>
    <row r="7" spans="1:19" ht="18.75">
      <c r="A7" s="105"/>
      <c r="B7" s="105"/>
      <c r="C7" s="112"/>
      <c r="D7" s="111"/>
      <c r="E7" s="111"/>
      <c r="F7" s="113" t="s">
        <v>241</v>
      </c>
      <c r="G7" s="113"/>
      <c r="H7" s="113"/>
      <c r="I7" s="113"/>
      <c r="J7" s="518"/>
      <c r="K7" s="518"/>
      <c r="L7" s="113"/>
      <c r="M7" s="108"/>
      <c r="N7" s="108"/>
      <c r="O7" s="108"/>
      <c r="P7" s="108"/>
      <c r="Q7" s="111"/>
      <c r="R7" s="111"/>
      <c r="S7" s="111"/>
    </row>
    <row r="8" spans="1:19">
      <c r="A8" s="114"/>
      <c r="B8" s="115"/>
      <c r="C8" s="116"/>
      <c r="D8" s="116"/>
      <c r="E8" s="116"/>
      <c r="F8" s="116"/>
      <c r="G8" s="116"/>
      <c r="H8" s="116"/>
      <c r="I8" s="116"/>
      <c r="J8" s="518"/>
      <c r="K8" s="518"/>
      <c r="L8" s="116"/>
      <c r="M8" s="108"/>
      <c r="N8" s="108"/>
      <c r="O8" s="108"/>
      <c r="P8" s="108"/>
      <c r="Q8" s="116"/>
      <c r="R8" s="116"/>
      <c r="S8" s="116"/>
    </row>
    <row r="9" spans="1:19">
      <c r="A9" s="115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8"/>
      <c r="N9" s="108"/>
      <c r="O9" s="116"/>
      <c r="P9" s="116"/>
      <c r="Q9" s="116"/>
      <c r="R9" s="116"/>
      <c r="S9" s="116"/>
    </row>
    <row r="10" spans="1:19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08"/>
      <c r="N10" s="108"/>
      <c r="O10" s="116"/>
      <c r="P10" s="116"/>
      <c r="Q10" s="116"/>
      <c r="R10" s="116"/>
      <c r="S10" s="116"/>
    </row>
    <row r="11" spans="1:19" ht="18.75">
      <c r="A11" s="116"/>
      <c r="B11" s="116"/>
      <c r="C11" s="117"/>
      <c r="D11" s="118" t="s">
        <v>55</v>
      </c>
      <c r="E11" s="517" t="s">
        <v>374</v>
      </c>
      <c r="F11" s="517"/>
      <c r="G11" s="120"/>
      <c r="H11" s="120"/>
      <c r="I11" s="120"/>
      <c r="J11" s="116"/>
      <c r="K11" s="116"/>
      <c r="L11" s="118" t="s">
        <v>0</v>
      </c>
      <c r="M11" s="119" t="s">
        <v>375</v>
      </c>
      <c r="N11" s="120"/>
      <c r="O11" s="120"/>
      <c r="P11" s="120"/>
      <c r="Q11" s="120"/>
      <c r="R11" s="120"/>
      <c r="S11" s="121"/>
    </row>
    <row r="12" spans="1:19" ht="18.75">
      <c r="A12" s="116"/>
      <c r="B12" s="116"/>
      <c r="C12" s="117"/>
      <c r="D12" s="118" t="s">
        <v>56</v>
      </c>
      <c r="E12" s="122">
        <v>42063</v>
      </c>
      <c r="F12" s="117"/>
      <c r="G12" s="123" t="s">
        <v>53</v>
      </c>
      <c r="H12" s="124" t="s">
        <v>376</v>
      </c>
      <c r="I12" s="124"/>
      <c r="J12" s="125"/>
      <c r="K12" s="116"/>
      <c r="L12" s="118" t="s">
        <v>54</v>
      </c>
      <c r="M12" s="124" t="s">
        <v>377</v>
      </c>
      <c r="N12" s="124"/>
      <c r="O12" s="124"/>
      <c r="P12" s="124"/>
      <c r="Q12" s="124"/>
      <c r="R12" s="124"/>
      <c r="S12" s="126"/>
    </row>
    <row r="13" spans="1:19" ht="15.75" thickBo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>
      <c r="A14" s="127" t="s">
        <v>245</v>
      </c>
      <c r="B14" s="510" t="s">
        <v>253</v>
      </c>
      <c r="C14" s="510" t="s">
        <v>42</v>
      </c>
      <c r="D14" s="129" t="s">
        <v>246</v>
      </c>
      <c r="E14" s="510" t="s">
        <v>13</v>
      </c>
      <c r="F14" s="129" t="s">
        <v>247</v>
      </c>
      <c r="G14" s="510" t="s">
        <v>1</v>
      </c>
      <c r="H14" s="128" t="s">
        <v>248</v>
      </c>
      <c r="I14" s="512" t="s">
        <v>249</v>
      </c>
      <c r="J14" s="513"/>
      <c r="K14" s="514"/>
      <c r="L14" s="128" t="s">
        <v>250</v>
      </c>
      <c r="M14" s="130"/>
      <c r="N14" s="131" t="s">
        <v>251</v>
      </c>
      <c r="O14" s="132"/>
      <c r="P14" s="128" t="s">
        <v>250</v>
      </c>
      <c r="Q14" s="510" t="s">
        <v>3</v>
      </c>
      <c r="R14" s="510" t="s">
        <v>4</v>
      </c>
      <c r="S14" s="515" t="s">
        <v>44</v>
      </c>
    </row>
    <row r="15" spans="1:19" ht="15.75" thickBot="1">
      <c r="A15" s="133" t="s">
        <v>252</v>
      </c>
      <c r="B15" s="511"/>
      <c r="C15" s="511"/>
      <c r="D15" s="135" t="s">
        <v>254</v>
      </c>
      <c r="E15" s="511"/>
      <c r="F15" s="135" t="s">
        <v>256</v>
      </c>
      <c r="G15" s="511"/>
      <c r="H15" s="134" t="s">
        <v>246</v>
      </c>
      <c r="I15" s="136">
        <v>1</v>
      </c>
      <c r="J15" s="137">
        <v>2</v>
      </c>
      <c r="K15" s="138">
        <v>3</v>
      </c>
      <c r="L15" s="134" t="s">
        <v>257</v>
      </c>
      <c r="M15" s="136">
        <v>1</v>
      </c>
      <c r="N15" s="137">
        <v>2</v>
      </c>
      <c r="O15" s="138">
        <v>3</v>
      </c>
      <c r="P15" s="134" t="s">
        <v>258</v>
      </c>
      <c r="Q15" s="511"/>
      <c r="R15" s="511"/>
      <c r="S15" s="516"/>
    </row>
    <row r="16" spans="1:19">
      <c r="A16" s="139">
        <v>1</v>
      </c>
      <c r="B16" s="139" t="s">
        <v>259</v>
      </c>
      <c r="C16" s="139" t="s">
        <v>378</v>
      </c>
      <c r="D16" s="139">
        <v>53</v>
      </c>
      <c r="E16" s="139" t="s">
        <v>276</v>
      </c>
      <c r="F16" s="140">
        <v>1996</v>
      </c>
      <c r="G16" s="140" t="s">
        <v>285</v>
      </c>
      <c r="H16" s="141">
        <v>51.1</v>
      </c>
      <c r="I16" s="139">
        <v>40</v>
      </c>
      <c r="J16" s="139">
        <v>42</v>
      </c>
      <c r="K16" s="139">
        <v>-44</v>
      </c>
      <c r="L16" s="139">
        <v>42</v>
      </c>
      <c r="M16" s="139">
        <v>54</v>
      </c>
      <c r="N16" s="139">
        <v>57</v>
      </c>
      <c r="O16" s="139">
        <v>60</v>
      </c>
      <c r="P16" s="139">
        <v>60</v>
      </c>
      <c r="Q16" s="139">
        <v>102</v>
      </c>
      <c r="R16" s="139">
        <v>1</v>
      </c>
      <c r="S16" s="139">
        <v>158.50620000000001</v>
      </c>
    </row>
    <row r="17" spans="1:19">
      <c r="A17" s="142">
        <v>3</v>
      </c>
      <c r="B17" s="142" t="s">
        <v>259</v>
      </c>
      <c r="C17" s="142" t="s">
        <v>131</v>
      </c>
      <c r="D17" s="142">
        <v>53</v>
      </c>
      <c r="E17" s="142" t="s">
        <v>379</v>
      </c>
      <c r="F17" s="143">
        <v>1999</v>
      </c>
      <c r="G17" s="143" t="s">
        <v>380</v>
      </c>
      <c r="H17" s="144">
        <v>53</v>
      </c>
      <c r="I17" s="142">
        <v>33</v>
      </c>
      <c r="J17" s="142">
        <v>-35</v>
      </c>
      <c r="K17" s="142">
        <v>-35</v>
      </c>
      <c r="L17" s="142">
        <v>33</v>
      </c>
      <c r="M17" s="142">
        <v>50</v>
      </c>
      <c r="N17" s="142">
        <v>53</v>
      </c>
      <c r="O17" s="142">
        <v>56</v>
      </c>
      <c r="P17" s="142">
        <v>56</v>
      </c>
      <c r="Q17" s="142">
        <v>89</v>
      </c>
      <c r="R17" s="142">
        <v>2</v>
      </c>
      <c r="S17" s="142">
        <v>134.25149999999999</v>
      </c>
    </row>
    <row r="18" spans="1:19">
      <c r="A18" s="142">
        <v>2</v>
      </c>
      <c r="B18" s="142" t="s">
        <v>259</v>
      </c>
      <c r="C18" s="142" t="s">
        <v>381</v>
      </c>
      <c r="D18" s="142">
        <v>53</v>
      </c>
      <c r="E18" s="142" t="s">
        <v>382</v>
      </c>
      <c r="F18" s="143">
        <v>1989</v>
      </c>
      <c r="G18" s="143" t="s">
        <v>383</v>
      </c>
      <c r="H18" s="144">
        <v>50.3</v>
      </c>
      <c r="I18" s="142">
        <v>35</v>
      </c>
      <c r="J18" s="142">
        <v>-37</v>
      </c>
      <c r="K18" s="142">
        <v>-40</v>
      </c>
      <c r="L18" s="142">
        <v>35</v>
      </c>
      <c r="M18" s="142">
        <v>46</v>
      </c>
      <c r="N18" s="142">
        <v>48</v>
      </c>
      <c r="O18" s="142">
        <v>-52</v>
      </c>
      <c r="P18" s="142">
        <v>48</v>
      </c>
      <c r="Q18" s="142">
        <v>83</v>
      </c>
      <c r="R18" s="142">
        <v>3</v>
      </c>
      <c r="S18" s="142">
        <v>130.69139999999999</v>
      </c>
    </row>
    <row r="19" spans="1:19">
      <c r="A19" s="142">
        <v>4</v>
      </c>
      <c r="B19" s="142" t="s">
        <v>259</v>
      </c>
      <c r="C19" s="142" t="s">
        <v>131</v>
      </c>
      <c r="D19" s="142">
        <v>63</v>
      </c>
      <c r="E19" s="142" t="s">
        <v>384</v>
      </c>
      <c r="F19" s="143">
        <v>2001</v>
      </c>
      <c r="G19" s="143" t="s">
        <v>380</v>
      </c>
      <c r="H19" s="144">
        <v>61.6</v>
      </c>
      <c r="I19" s="142">
        <v>40</v>
      </c>
      <c r="J19" s="142">
        <v>42</v>
      </c>
      <c r="K19" s="142">
        <v>45</v>
      </c>
      <c r="L19" s="142">
        <v>45</v>
      </c>
      <c r="M19" s="142">
        <v>56</v>
      </c>
      <c r="N19" s="142">
        <v>-60</v>
      </c>
      <c r="O19" s="142">
        <v>60</v>
      </c>
      <c r="P19" s="142">
        <v>60</v>
      </c>
      <c r="Q19" s="142">
        <v>105</v>
      </c>
      <c r="R19" s="142">
        <v>1</v>
      </c>
      <c r="S19" s="142">
        <v>141.66759999999999</v>
      </c>
    </row>
    <row r="20" spans="1:19">
      <c r="A20" s="142">
        <v>5</v>
      </c>
      <c r="B20" s="142" t="s">
        <v>259</v>
      </c>
      <c r="C20" s="142" t="s">
        <v>381</v>
      </c>
      <c r="D20" s="142">
        <v>69</v>
      </c>
      <c r="E20" s="142" t="s">
        <v>385</v>
      </c>
      <c r="F20" s="143">
        <v>1989</v>
      </c>
      <c r="G20" s="143" t="s">
        <v>380</v>
      </c>
      <c r="H20" s="144">
        <v>67.2</v>
      </c>
      <c r="I20" s="142">
        <v>60</v>
      </c>
      <c r="J20" s="142">
        <v>63</v>
      </c>
      <c r="K20" s="142">
        <v>-65</v>
      </c>
      <c r="L20" s="142">
        <v>63</v>
      </c>
      <c r="M20" s="142">
        <v>76</v>
      </c>
      <c r="N20" s="142">
        <v>79</v>
      </c>
      <c r="O20" s="142">
        <v>-82</v>
      </c>
      <c r="P20" s="142">
        <v>79</v>
      </c>
      <c r="Q20" s="142">
        <v>142</v>
      </c>
      <c r="R20" s="142">
        <v>1</v>
      </c>
      <c r="S20" s="142">
        <v>181.0635</v>
      </c>
    </row>
    <row r="21" spans="1:19">
      <c r="A21" s="142">
        <v>7</v>
      </c>
      <c r="B21" s="142" t="s">
        <v>259</v>
      </c>
      <c r="C21" s="142" t="s">
        <v>131</v>
      </c>
      <c r="D21" s="142">
        <v>75</v>
      </c>
      <c r="E21" s="142" t="s">
        <v>386</v>
      </c>
      <c r="F21" s="143">
        <v>1999</v>
      </c>
      <c r="G21" s="143" t="s">
        <v>380</v>
      </c>
      <c r="H21" s="144">
        <v>74.5</v>
      </c>
      <c r="I21" s="142">
        <v>53</v>
      </c>
      <c r="J21" s="142">
        <v>56</v>
      </c>
      <c r="K21" s="142">
        <v>-59</v>
      </c>
      <c r="L21" s="142">
        <v>56</v>
      </c>
      <c r="M21" s="142">
        <v>82</v>
      </c>
      <c r="N21" s="142">
        <v>85</v>
      </c>
      <c r="O21" s="142">
        <v>-90</v>
      </c>
      <c r="P21" s="142">
        <v>85</v>
      </c>
      <c r="Q21" s="142">
        <v>141</v>
      </c>
      <c r="R21" s="142">
        <v>1</v>
      </c>
      <c r="S21" s="142">
        <v>169.4325</v>
      </c>
    </row>
    <row r="22" spans="1:19">
      <c r="A22" s="142">
        <v>8</v>
      </c>
      <c r="B22" s="142" t="s">
        <v>259</v>
      </c>
      <c r="C22" s="142" t="s">
        <v>381</v>
      </c>
      <c r="D22" s="142">
        <v>75</v>
      </c>
      <c r="E22" s="142" t="s">
        <v>387</v>
      </c>
      <c r="F22" s="143">
        <v>1991</v>
      </c>
      <c r="G22" s="143" t="s">
        <v>380</v>
      </c>
      <c r="H22" s="144">
        <v>74</v>
      </c>
      <c r="I22" s="142">
        <v>-53</v>
      </c>
      <c r="J22" s="142">
        <v>53</v>
      </c>
      <c r="K22" s="142">
        <v>-55</v>
      </c>
      <c r="L22" s="142">
        <v>53</v>
      </c>
      <c r="M22" s="142">
        <v>63</v>
      </c>
      <c r="N22" s="142">
        <v>66</v>
      </c>
      <c r="O22" s="142">
        <v>-70</v>
      </c>
      <c r="P22" s="142">
        <v>66</v>
      </c>
      <c r="Q22" s="142">
        <v>119</v>
      </c>
      <c r="R22" s="142">
        <v>2</v>
      </c>
      <c r="S22" s="142">
        <v>143.51490000000001</v>
      </c>
    </row>
    <row r="23" spans="1:19">
      <c r="A23" s="142">
        <v>9</v>
      </c>
      <c r="B23" s="142" t="s">
        <v>259</v>
      </c>
      <c r="C23" s="142" t="s">
        <v>131</v>
      </c>
      <c r="D23" s="142">
        <v>75</v>
      </c>
      <c r="E23" s="142" t="s">
        <v>388</v>
      </c>
      <c r="F23" s="143">
        <v>1999</v>
      </c>
      <c r="G23" s="143" t="s">
        <v>380</v>
      </c>
      <c r="H23" s="144">
        <v>75</v>
      </c>
      <c r="I23" s="142">
        <v>47</v>
      </c>
      <c r="J23" s="142">
        <v>49</v>
      </c>
      <c r="K23" s="142">
        <v>-51</v>
      </c>
      <c r="L23" s="142">
        <v>49</v>
      </c>
      <c r="M23" s="142">
        <v>60</v>
      </c>
      <c r="N23" s="142">
        <v>-62</v>
      </c>
      <c r="O23" s="142">
        <v>62</v>
      </c>
      <c r="P23" s="142">
        <v>62</v>
      </c>
      <c r="Q23" s="142">
        <v>111</v>
      </c>
      <c r="R23" s="142">
        <v>3</v>
      </c>
      <c r="S23" s="142">
        <v>132.90880000000001</v>
      </c>
    </row>
    <row r="24" spans="1:19">
      <c r="A24" s="142">
        <v>6</v>
      </c>
      <c r="B24" s="142" t="s">
        <v>259</v>
      </c>
      <c r="C24" s="142" t="s">
        <v>381</v>
      </c>
      <c r="D24" s="142">
        <v>75</v>
      </c>
      <c r="E24" s="142" t="s">
        <v>389</v>
      </c>
      <c r="F24" s="143">
        <v>1993</v>
      </c>
      <c r="G24" s="143" t="s">
        <v>383</v>
      </c>
      <c r="H24" s="144">
        <v>75</v>
      </c>
      <c r="I24" s="142">
        <v>38</v>
      </c>
      <c r="J24" s="142">
        <v>41</v>
      </c>
      <c r="K24" s="142">
        <v>43</v>
      </c>
      <c r="L24" s="142">
        <v>43</v>
      </c>
      <c r="M24" s="142">
        <v>50</v>
      </c>
      <c r="N24" s="142">
        <v>53</v>
      </c>
      <c r="O24" s="142">
        <v>-57</v>
      </c>
      <c r="P24" s="142">
        <v>53</v>
      </c>
      <c r="Q24" s="142">
        <v>96</v>
      </c>
      <c r="R24" s="142">
        <v>4</v>
      </c>
      <c r="S24" s="142">
        <v>114.9481</v>
      </c>
    </row>
    <row r="25" spans="1:19">
      <c r="A25" s="142">
        <v>10</v>
      </c>
      <c r="B25" s="142" t="s">
        <v>259</v>
      </c>
      <c r="C25" s="142" t="s">
        <v>381</v>
      </c>
      <c r="D25" s="142" t="s">
        <v>6</v>
      </c>
      <c r="E25" s="142" t="s">
        <v>390</v>
      </c>
      <c r="F25" s="143">
        <v>1993</v>
      </c>
      <c r="G25" s="143" t="s">
        <v>380</v>
      </c>
      <c r="H25" s="144">
        <v>80.599999999999994</v>
      </c>
      <c r="I25" s="142">
        <v>52</v>
      </c>
      <c r="J25" s="142">
        <v>55</v>
      </c>
      <c r="K25" s="142">
        <v>57</v>
      </c>
      <c r="L25" s="142">
        <v>57</v>
      </c>
      <c r="M25" s="142">
        <v>73</v>
      </c>
      <c r="N25" s="142">
        <v>77</v>
      </c>
      <c r="O25" s="142">
        <v>-81</v>
      </c>
      <c r="P25" s="142">
        <v>77</v>
      </c>
      <c r="Q25" s="142">
        <v>134</v>
      </c>
      <c r="R25" s="142">
        <v>1</v>
      </c>
      <c r="S25" s="142">
        <v>154.75389999999999</v>
      </c>
    </row>
    <row r="26" spans="1:19">
      <c r="A26" s="145"/>
      <c r="B26" s="145"/>
      <c r="C26" s="145"/>
      <c r="D26" s="145"/>
      <c r="E26" s="145"/>
      <c r="F26" s="146"/>
      <c r="G26" s="146"/>
      <c r="H26" s="147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</row>
    <row r="27" spans="1:19">
      <c r="A27" s="142">
        <v>1</v>
      </c>
      <c r="B27" s="142" t="s">
        <v>111</v>
      </c>
      <c r="C27" s="142" t="s">
        <v>131</v>
      </c>
      <c r="D27" s="142">
        <v>56</v>
      </c>
      <c r="E27" s="142" t="s">
        <v>394</v>
      </c>
      <c r="F27" s="143">
        <v>2004</v>
      </c>
      <c r="G27" s="143" t="s">
        <v>395</v>
      </c>
      <c r="H27" s="144">
        <v>33.299999999999997</v>
      </c>
      <c r="I27" s="142">
        <v>30</v>
      </c>
      <c r="J27" s="142">
        <v>33</v>
      </c>
      <c r="K27" s="142">
        <v>35</v>
      </c>
      <c r="L27" s="142">
        <v>35</v>
      </c>
      <c r="M27" s="142">
        <v>40</v>
      </c>
      <c r="N27" s="142">
        <v>43</v>
      </c>
      <c r="O27" s="142">
        <v>46</v>
      </c>
      <c r="P27" s="142">
        <v>46</v>
      </c>
      <c r="Q27" s="142">
        <v>81</v>
      </c>
      <c r="R27" s="142">
        <v>1</v>
      </c>
      <c r="S27" s="139">
        <v>208.5615</v>
      </c>
    </row>
    <row r="28" spans="1:19">
      <c r="A28" s="142">
        <v>13</v>
      </c>
      <c r="B28" s="142" t="s">
        <v>111</v>
      </c>
      <c r="C28" s="142" t="s">
        <v>378</v>
      </c>
      <c r="D28" s="142">
        <v>69</v>
      </c>
      <c r="E28" s="142" t="s">
        <v>396</v>
      </c>
      <c r="F28" s="143">
        <v>1995</v>
      </c>
      <c r="G28" s="143" t="s">
        <v>397</v>
      </c>
      <c r="H28" s="144">
        <v>67.099999999999994</v>
      </c>
      <c r="I28" s="142">
        <v>70</v>
      </c>
      <c r="J28" s="142">
        <v>-75</v>
      </c>
      <c r="K28" s="142">
        <v>75</v>
      </c>
      <c r="L28" s="142">
        <v>75</v>
      </c>
      <c r="M28" s="142">
        <v>88</v>
      </c>
      <c r="N28" s="142">
        <v>93</v>
      </c>
      <c r="O28" s="142">
        <v>98</v>
      </c>
      <c r="P28" s="142">
        <v>98</v>
      </c>
      <c r="Q28" s="142">
        <v>173</v>
      </c>
      <c r="R28" s="142">
        <v>1</v>
      </c>
      <c r="S28" s="142">
        <v>236.98830000000001</v>
      </c>
    </row>
    <row r="29" spans="1:19">
      <c r="A29" s="142">
        <v>12</v>
      </c>
      <c r="B29" s="142" t="s">
        <v>111</v>
      </c>
      <c r="C29" s="142" t="s">
        <v>378</v>
      </c>
      <c r="D29" s="142">
        <v>69</v>
      </c>
      <c r="E29" s="142" t="s">
        <v>398</v>
      </c>
      <c r="F29" s="143">
        <v>1996</v>
      </c>
      <c r="G29" s="143" t="s">
        <v>399</v>
      </c>
      <c r="H29" s="144">
        <v>65.5</v>
      </c>
      <c r="I29" s="142">
        <v>60</v>
      </c>
      <c r="J29" s="142">
        <v>66</v>
      </c>
      <c r="K29" s="142">
        <v>70</v>
      </c>
      <c r="L29" s="142">
        <v>70</v>
      </c>
      <c r="M29" s="142">
        <v>85</v>
      </c>
      <c r="N29" s="142">
        <v>91</v>
      </c>
      <c r="O29" s="142">
        <v>-98</v>
      </c>
      <c r="P29" s="142">
        <v>91</v>
      </c>
      <c r="Q29" s="142">
        <v>161</v>
      </c>
      <c r="R29" s="142">
        <v>2</v>
      </c>
      <c r="S29" s="142">
        <v>224.13059999999999</v>
      </c>
    </row>
    <row r="30" spans="1:19">
      <c r="A30" s="142">
        <v>2</v>
      </c>
      <c r="B30" s="142" t="s">
        <v>111</v>
      </c>
      <c r="C30" s="142" t="s">
        <v>131</v>
      </c>
      <c r="D30" s="142">
        <v>69</v>
      </c>
      <c r="E30" s="142" t="s">
        <v>400</v>
      </c>
      <c r="F30" s="143">
        <v>2004</v>
      </c>
      <c r="G30" s="143" t="s">
        <v>401</v>
      </c>
      <c r="H30" s="144">
        <v>66.2</v>
      </c>
      <c r="I30" s="142">
        <v>14</v>
      </c>
      <c r="J30" s="142">
        <v>16</v>
      </c>
      <c r="K30" s="142">
        <v>-18</v>
      </c>
      <c r="L30" s="142">
        <v>16</v>
      </c>
      <c r="M30" s="142">
        <v>15</v>
      </c>
      <c r="N30" s="142">
        <v>18</v>
      </c>
      <c r="O30" s="142">
        <v>-20</v>
      </c>
      <c r="P30" s="142">
        <v>18</v>
      </c>
      <c r="Q30" s="142">
        <v>34</v>
      </c>
      <c r="R30" s="142">
        <v>3</v>
      </c>
      <c r="S30" s="142">
        <v>46.994999999999997</v>
      </c>
    </row>
    <row r="31" spans="1:19">
      <c r="A31" s="142">
        <v>14</v>
      </c>
      <c r="B31" s="142" t="s">
        <v>111</v>
      </c>
      <c r="C31" s="142" t="s">
        <v>131</v>
      </c>
      <c r="D31" s="142">
        <v>77</v>
      </c>
      <c r="E31" s="142" t="s">
        <v>402</v>
      </c>
      <c r="F31" s="143">
        <v>1999</v>
      </c>
      <c r="G31" s="143" t="s">
        <v>401</v>
      </c>
      <c r="H31" s="144">
        <v>72.599999999999994</v>
      </c>
      <c r="I31" s="142">
        <v>71</v>
      </c>
      <c r="J31" s="142">
        <v>-75</v>
      </c>
      <c r="K31" s="142">
        <v>-75</v>
      </c>
      <c r="L31" s="142">
        <v>71</v>
      </c>
      <c r="M31" s="142">
        <v>94</v>
      </c>
      <c r="N31" s="142">
        <v>97</v>
      </c>
      <c r="O31" s="142">
        <v>-100</v>
      </c>
      <c r="P31" s="142">
        <v>97</v>
      </c>
      <c r="Q31" s="142">
        <v>168</v>
      </c>
      <c r="R31" s="142">
        <v>1</v>
      </c>
      <c r="S31" s="142" t="s">
        <v>403</v>
      </c>
    </row>
    <row r="32" spans="1:19">
      <c r="A32" s="142">
        <v>4</v>
      </c>
      <c r="B32" s="142" t="s">
        <v>111</v>
      </c>
      <c r="C32" s="142" t="s">
        <v>378</v>
      </c>
      <c r="D32" s="142">
        <v>85</v>
      </c>
      <c r="E32" s="142" t="s">
        <v>9</v>
      </c>
      <c r="F32" s="143">
        <v>1996</v>
      </c>
      <c r="G32" s="143" t="s">
        <v>399</v>
      </c>
      <c r="H32" s="144">
        <v>81.2</v>
      </c>
      <c r="I32" s="142">
        <v>100</v>
      </c>
      <c r="J32" s="142">
        <v>-110</v>
      </c>
      <c r="K32" s="142">
        <v>113</v>
      </c>
      <c r="L32" s="142">
        <v>113</v>
      </c>
      <c r="M32" s="142">
        <v>125</v>
      </c>
      <c r="N32" s="142">
        <v>-134</v>
      </c>
      <c r="O32" s="142">
        <v>137</v>
      </c>
      <c r="P32" s="142">
        <v>137</v>
      </c>
      <c r="Q32" s="142">
        <v>250</v>
      </c>
      <c r="R32" s="142">
        <v>1</v>
      </c>
      <c r="S32" s="142">
        <v>305.83210000000003</v>
      </c>
    </row>
    <row r="33" spans="1:19">
      <c r="A33" s="142">
        <v>8</v>
      </c>
      <c r="B33" s="142" t="s">
        <v>111</v>
      </c>
      <c r="C33" s="142" t="s">
        <v>378</v>
      </c>
      <c r="D33" s="142">
        <v>85</v>
      </c>
      <c r="E33" s="142" t="s">
        <v>404</v>
      </c>
      <c r="F33" s="143">
        <v>1996</v>
      </c>
      <c r="G33" s="143" t="s">
        <v>405</v>
      </c>
      <c r="H33" s="144">
        <v>81.900000000000006</v>
      </c>
      <c r="I33" s="142">
        <v>83</v>
      </c>
      <c r="J33" s="142">
        <v>-88</v>
      </c>
      <c r="K33" s="142">
        <v>88</v>
      </c>
      <c r="L33" s="142">
        <v>88</v>
      </c>
      <c r="M33" s="142">
        <v>112</v>
      </c>
      <c r="N33" s="142">
        <v>-115</v>
      </c>
      <c r="O33" s="142" t="s">
        <v>406</v>
      </c>
      <c r="P33" s="142">
        <v>112</v>
      </c>
      <c r="Q33" s="142">
        <v>200</v>
      </c>
      <c r="R33" s="142">
        <v>2</v>
      </c>
      <c r="S33" s="142">
        <v>243.5668</v>
      </c>
    </row>
    <row r="34" spans="1:19">
      <c r="A34" s="142">
        <v>9</v>
      </c>
      <c r="B34" s="142" t="s">
        <v>111</v>
      </c>
      <c r="C34" s="142" t="s">
        <v>381</v>
      </c>
      <c r="D34" s="142">
        <v>94</v>
      </c>
      <c r="E34" s="142" t="s">
        <v>407</v>
      </c>
      <c r="F34" s="143">
        <v>1990</v>
      </c>
      <c r="G34" s="143" t="s">
        <v>401</v>
      </c>
      <c r="H34" s="144">
        <v>94</v>
      </c>
      <c r="I34" s="142">
        <v>120</v>
      </c>
      <c r="J34" s="142">
        <v>125</v>
      </c>
      <c r="K34" s="142">
        <v>-128</v>
      </c>
      <c r="L34" s="142">
        <v>125</v>
      </c>
      <c r="M34" s="142">
        <v>145</v>
      </c>
      <c r="N34" s="142">
        <v>150</v>
      </c>
      <c r="O34" s="142">
        <v>-155</v>
      </c>
      <c r="P34" s="142">
        <v>150</v>
      </c>
      <c r="Q34" s="142">
        <v>275</v>
      </c>
      <c r="R34" s="142">
        <v>1</v>
      </c>
      <c r="S34" s="142">
        <v>313.73110000000003</v>
      </c>
    </row>
    <row r="35" spans="1:19">
      <c r="A35" s="142">
        <v>5</v>
      </c>
      <c r="B35" s="142" t="s">
        <v>111</v>
      </c>
      <c r="C35" s="142" t="s">
        <v>381</v>
      </c>
      <c r="D35" s="142">
        <v>105</v>
      </c>
      <c r="E35" s="142" t="s">
        <v>30</v>
      </c>
      <c r="F35" s="143">
        <v>1988</v>
      </c>
      <c r="G35" s="143" t="s">
        <v>399</v>
      </c>
      <c r="H35" s="144">
        <v>97.8</v>
      </c>
      <c r="I35" s="142">
        <v>120</v>
      </c>
      <c r="J35" s="142">
        <v>125</v>
      </c>
      <c r="K35" s="142">
        <v>132</v>
      </c>
      <c r="L35" s="142">
        <v>132</v>
      </c>
      <c r="M35" s="142">
        <v>150</v>
      </c>
      <c r="N35" s="142">
        <v>158</v>
      </c>
      <c r="O35" s="142">
        <v>-160</v>
      </c>
      <c r="P35" s="142">
        <v>158</v>
      </c>
      <c r="Q35" s="142">
        <v>290</v>
      </c>
      <c r="R35" s="142">
        <v>1</v>
      </c>
      <c r="S35" s="142">
        <v>325.47620000000001</v>
      </c>
    </row>
    <row r="36" spans="1:19">
      <c r="A36" s="142">
        <v>6</v>
      </c>
      <c r="B36" s="142" t="s">
        <v>111</v>
      </c>
      <c r="C36" s="142" t="s">
        <v>381</v>
      </c>
      <c r="D36" s="142">
        <v>105</v>
      </c>
      <c r="E36" s="142" t="s">
        <v>408</v>
      </c>
      <c r="F36" s="143">
        <v>1989</v>
      </c>
      <c r="G36" s="143" t="s">
        <v>383</v>
      </c>
      <c r="H36" s="144">
        <v>104.6</v>
      </c>
      <c r="I36" s="142">
        <v>100</v>
      </c>
      <c r="J36" s="142">
        <v>105</v>
      </c>
      <c r="K36" s="142">
        <v>110</v>
      </c>
      <c r="L36" s="142">
        <v>110</v>
      </c>
      <c r="M36" s="142">
        <v>130</v>
      </c>
      <c r="N36" s="142">
        <v>-135</v>
      </c>
      <c r="O36" s="142">
        <v>-138</v>
      </c>
      <c r="P36" s="142">
        <v>130</v>
      </c>
      <c r="Q36" s="142">
        <v>240</v>
      </c>
      <c r="R36" s="142">
        <v>2</v>
      </c>
      <c r="S36" s="142">
        <v>262.63909999999998</v>
      </c>
    </row>
    <row r="37" spans="1:19">
      <c r="A37" s="142">
        <v>11</v>
      </c>
      <c r="B37" s="142" t="s">
        <v>111</v>
      </c>
      <c r="C37" s="142" t="s">
        <v>381</v>
      </c>
      <c r="D37" s="142" t="s">
        <v>5</v>
      </c>
      <c r="E37" s="142" t="s">
        <v>409</v>
      </c>
      <c r="F37" s="143">
        <v>1990</v>
      </c>
      <c r="G37" s="143" t="s">
        <v>380</v>
      </c>
      <c r="H37" s="144">
        <v>108.6</v>
      </c>
      <c r="I37" s="142">
        <v>151</v>
      </c>
      <c r="J37" s="142">
        <v>-156</v>
      </c>
      <c r="K37" s="142">
        <v>-159</v>
      </c>
      <c r="L37" s="142">
        <v>151</v>
      </c>
      <c r="M37" s="142">
        <v>195</v>
      </c>
      <c r="N37" s="142">
        <v>-201</v>
      </c>
      <c r="O37" s="142">
        <v>-203</v>
      </c>
      <c r="P37" s="142">
        <v>195</v>
      </c>
      <c r="Q37" s="142">
        <v>346</v>
      </c>
      <c r="R37" s="142">
        <v>1</v>
      </c>
      <c r="S37" s="142">
        <v>373.84120000000001</v>
      </c>
    </row>
    <row r="38" spans="1:19">
      <c r="A38" s="142">
        <v>7</v>
      </c>
      <c r="B38" s="142" t="s">
        <v>111</v>
      </c>
      <c r="C38" s="142" t="s">
        <v>381</v>
      </c>
      <c r="D38" s="142" t="s">
        <v>5</v>
      </c>
      <c r="E38" s="142" t="s">
        <v>410</v>
      </c>
      <c r="F38" s="143">
        <v>1985</v>
      </c>
      <c r="G38" s="143" t="s">
        <v>411</v>
      </c>
      <c r="H38" s="144">
        <v>148.5</v>
      </c>
      <c r="I38" s="142">
        <v>122</v>
      </c>
      <c r="J38" s="142">
        <v>127</v>
      </c>
      <c r="K38" s="142">
        <v>131</v>
      </c>
      <c r="L38" s="142">
        <v>131</v>
      </c>
      <c r="M38" s="142">
        <v>165</v>
      </c>
      <c r="N38" s="142">
        <v>-170</v>
      </c>
      <c r="O38" s="142">
        <v>-170</v>
      </c>
      <c r="P38" s="142">
        <v>165</v>
      </c>
      <c r="Q38" s="142">
        <v>296</v>
      </c>
      <c r="R38" s="142">
        <v>2</v>
      </c>
      <c r="S38" s="142">
        <v>298.6497</v>
      </c>
    </row>
    <row r="39" spans="1:19">
      <c r="A39" s="142">
        <v>10</v>
      </c>
      <c r="B39" s="142" t="s">
        <v>111</v>
      </c>
      <c r="C39" s="142" t="s">
        <v>131</v>
      </c>
      <c r="D39" s="142" t="s">
        <v>5</v>
      </c>
      <c r="E39" s="142" t="s">
        <v>412</v>
      </c>
      <c r="F39" s="143">
        <v>2000</v>
      </c>
      <c r="G39" s="143" t="s">
        <v>405</v>
      </c>
      <c r="H39" s="144">
        <v>106.9</v>
      </c>
      <c r="I39" s="142">
        <v>57</v>
      </c>
      <c r="J39" s="142">
        <v>64</v>
      </c>
      <c r="K39" s="142">
        <v>-70</v>
      </c>
      <c r="L39" s="142">
        <v>64</v>
      </c>
      <c r="M39" s="142">
        <v>95</v>
      </c>
      <c r="N39" s="142">
        <v>-100</v>
      </c>
      <c r="O39" s="142">
        <v>-101</v>
      </c>
      <c r="P39" s="142">
        <v>95</v>
      </c>
      <c r="Q39" s="142">
        <v>159</v>
      </c>
      <c r="R39" s="142">
        <v>3</v>
      </c>
      <c r="S39" s="142">
        <v>172.697</v>
      </c>
    </row>
    <row r="40" spans="1:19">
      <c r="A40" s="145"/>
      <c r="B40" s="145"/>
      <c r="C40" s="145"/>
      <c r="D40" s="145"/>
      <c r="E40" s="145"/>
      <c r="F40" s="146"/>
      <c r="G40" s="146"/>
      <c r="H40" s="147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>
      <c r="A41" s="145"/>
      <c r="B41" s="145"/>
      <c r="C41" s="145"/>
      <c r="D41" s="145"/>
      <c r="E41" s="145"/>
      <c r="F41" s="146"/>
      <c r="G41" s="146"/>
      <c r="H41" s="147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5.75" thickBot="1">
      <c r="A42" s="145"/>
      <c r="B42" s="148" t="s">
        <v>387</v>
      </c>
      <c r="C42" s="149"/>
      <c r="D42" s="149"/>
      <c r="E42" s="145"/>
      <c r="F42" s="150" t="s">
        <v>391</v>
      </c>
      <c r="G42" s="151"/>
      <c r="H42" s="152"/>
      <c r="I42" s="145"/>
      <c r="J42" s="145"/>
      <c r="K42" s="148" t="s">
        <v>392</v>
      </c>
      <c r="L42" s="149"/>
      <c r="M42" s="149"/>
      <c r="N42" s="145"/>
      <c r="O42" s="145"/>
      <c r="P42" s="145"/>
      <c r="Q42" s="145"/>
      <c r="R42" s="145"/>
      <c r="S42" s="145"/>
    </row>
    <row r="43" spans="1:19">
      <c r="A43" s="145"/>
      <c r="B43" s="145" t="s">
        <v>393</v>
      </c>
      <c r="C43" s="145"/>
      <c r="D43" s="145"/>
      <c r="E43" s="145"/>
      <c r="F43" s="146" t="s">
        <v>393</v>
      </c>
      <c r="G43" s="146"/>
      <c r="H43" s="147"/>
      <c r="I43" s="145"/>
      <c r="J43" s="145"/>
      <c r="K43" s="145" t="s">
        <v>393</v>
      </c>
      <c r="L43" s="145"/>
      <c r="M43" s="145"/>
      <c r="N43" s="145"/>
      <c r="O43" s="145"/>
      <c r="P43" s="145"/>
      <c r="Q43" s="145"/>
      <c r="R43" s="145"/>
      <c r="S43" s="145"/>
    </row>
  </sheetData>
  <mergeCells count="10">
    <mergeCell ref="Q14:Q15"/>
    <mergeCell ref="R14:R15"/>
    <mergeCell ref="S14:S15"/>
    <mergeCell ref="E11:F11"/>
    <mergeCell ref="J6:K8"/>
    <mergeCell ref="B14:B15"/>
    <mergeCell ref="C14:C15"/>
    <mergeCell ref="E14:E15"/>
    <mergeCell ref="G14:G15"/>
    <mergeCell ref="I14:K1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workbookViewId="0">
      <selection activeCell="E11" sqref="E11:F11"/>
    </sheetView>
  </sheetViews>
  <sheetFormatPr defaultColWidth="11.42578125" defaultRowHeight="15"/>
  <cols>
    <col min="1" max="1" width="10.7109375" customWidth="1"/>
    <col min="2" max="2" width="16.140625" customWidth="1"/>
    <col min="3" max="3" width="16.85546875" customWidth="1"/>
    <col min="4" max="4" width="8.140625" customWidth="1"/>
    <col min="10" max="21" width="9.7109375" customWidth="1"/>
  </cols>
  <sheetData>
    <row r="1" spans="1:2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6"/>
      <c r="R1" s="106"/>
      <c r="S1" s="107" t="s">
        <v>235</v>
      </c>
    </row>
    <row r="2" spans="1:2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6"/>
      <c r="R2" s="106"/>
      <c r="S2" s="107" t="s">
        <v>236</v>
      </c>
    </row>
    <row r="3" spans="1:2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6"/>
      <c r="R3" s="106"/>
      <c r="S3" s="107" t="s">
        <v>237</v>
      </c>
    </row>
    <row r="4" spans="1:2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8"/>
      <c r="O4" s="108"/>
      <c r="P4" s="108"/>
      <c r="Q4" s="106"/>
      <c r="R4" s="106"/>
      <c r="S4" s="107" t="s">
        <v>238</v>
      </c>
    </row>
    <row r="5" spans="1:2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8"/>
      <c r="O5" s="108"/>
      <c r="P5" s="108"/>
      <c r="Q5" s="109"/>
      <c r="R5" s="109"/>
      <c r="S5" s="110" t="s">
        <v>239</v>
      </c>
    </row>
    <row r="6" spans="1:21">
      <c r="A6" s="105"/>
      <c r="B6" s="105"/>
      <c r="C6" s="105"/>
      <c r="D6" s="105"/>
      <c r="E6" s="105"/>
      <c r="F6" s="105"/>
      <c r="G6" s="105"/>
      <c r="H6" s="105"/>
      <c r="I6" s="105"/>
      <c r="J6" s="518"/>
      <c r="K6" s="518"/>
      <c r="L6" s="105"/>
      <c r="M6" s="108"/>
      <c r="N6" s="108"/>
      <c r="O6" s="108"/>
      <c r="P6" s="108"/>
      <c r="Q6" s="109"/>
      <c r="R6" s="109"/>
      <c r="S6" s="107" t="s">
        <v>240</v>
      </c>
    </row>
    <row r="7" spans="1:21" ht="18.75">
      <c r="A7" s="105"/>
      <c r="B7" s="105"/>
      <c r="C7" s="112"/>
      <c r="D7" s="111"/>
      <c r="E7" s="111"/>
      <c r="F7" s="113" t="s">
        <v>241</v>
      </c>
      <c r="G7" s="113"/>
      <c r="H7" s="113"/>
      <c r="I7" s="113"/>
      <c r="J7" s="518"/>
      <c r="K7" s="518"/>
      <c r="L7" s="113"/>
      <c r="M7" s="108"/>
      <c r="N7" s="108"/>
      <c r="O7" s="108"/>
      <c r="P7" s="108"/>
      <c r="Q7" s="111"/>
      <c r="R7" s="111"/>
      <c r="S7" s="111"/>
    </row>
    <row r="8" spans="1:21">
      <c r="A8" s="114"/>
      <c r="B8" s="115"/>
      <c r="C8" s="116"/>
      <c r="D8" s="116"/>
      <c r="E8" s="116"/>
      <c r="F8" s="116"/>
      <c r="G8" s="116"/>
      <c r="H8" s="116"/>
      <c r="I8" s="116"/>
      <c r="J8" s="518"/>
      <c r="K8" s="518"/>
      <c r="L8" s="116"/>
      <c r="M8" s="108"/>
      <c r="N8" s="108"/>
      <c r="O8" s="108"/>
      <c r="P8" s="108"/>
      <c r="Q8" s="116"/>
      <c r="R8" s="116"/>
      <c r="S8" s="116"/>
    </row>
    <row r="9" spans="1:21">
      <c r="A9" s="115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8"/>
      <c r="N9" s="108"/>
      <c r="O9" s="116"/>
      <c r="P9" s="116"/>
      <c r="Q9" s="116"/>
      <c r="R9" s="116"/>
      <c r="S9" s="116"/>
    </row>
    <row r="10" spans="1:2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08"/>
      <c r="N10" s="108"/>
      <c r="O10" s="116"/>
      <c r="P10" s="116"/>
      <c r="Q10" s="116"/>
      <c r="R10" s="116"/>
      <c r="S10" s="116"/>
    </row>
    <row r="11" spans="1:21" ht="18.75">
      <c r="A11" s="116"/>
      <c r="B11" s="116"/>
      <c r="C11" s="117"/>
      <c r="D11" s="118" t="s">
        <v>55</v>
      </c>
      <c r="E11" s="517" t="s">
        <v>413</v>
      </c>
      <c r="F11" s="517"/>
      <c r="G11" s="153"/>
      <c r="H11" s="153"/>
      <c r="I11" s="153"/>
      <c r="J11" s="116"/>
      <c r="K11" s="116"/>
      <c r="L11" s="118" t="s">
        <v>0</v>
      </c>
      <c r="M11" s="119" t="s">
        <v>416</v>
      </c>
      <c r="N11" s="153"/>
      <c r="O11" s="153"/>
      <c r="P11" s="153"/>
      <c r="Q11" s="153"/>
      <c r="R11" s="153"/>
      <c r="S11" s="121"/>
    </row>
    <row r="12" spans="1:21" ht="18.75">
      <c r="A12" s="116"/>
      <c r="B12" s="116"/>
      <c r="C12" s="117"/>
      <c r="D12" s="118" t="s">
        <v>56</v>
      </c>
      <c r="E12" s="122" t="s">
        <v>414</v>
      </c>
      <c r="F12" s="117"/>
      <c r="G12" s="123" t="s">
        <v>53</v>
      </c>
      <c r="H12" s="124" t="s">
        <v>415</v>
      </c>
      <c r="I12" s="124"/>
      <c r="J12" s="125"/>
      <c r="K12" s="116"/>
      <c r="L12" s="118" t="s">
        <v>54</v>
      </c>
      <c r="M12" s="124" t="s">
        <v>417</v>
      </c>
      <c r="N12" s="124"/>
      <c r="O12" s="124"/>
      <c r="P12" s="124"/>
      <c r="Q12" s="124"/>
      <c r="R12" s="124"/>
      <c r="S12" s="126"/>
    </row>
    <row r="14" spans="1:21" s="1" customFormat="1">
      <c r="A14" s="1" t="s">
        <v>418</v>
      </c>
      <c r="B14" s="1" t="s">
        <v>419</v>
      </c>
      <c r="C14" s="1" t="s">
        <v>420</v>
      </c>
      <c r="D14" s="1" t="s">
        <v>421</v>
      </c>
      <c r="E14" s="1" t="s">
        <v>422</v>
      </c>
      <c r="F14" s="1" t="s">
        <v>423</v>
      </c>
      <c r="G14" s="1" t="s">
        <v>424</v>
      </c>
      <c r="H14" s="1" t="s">
        <v>425</v>
      </c>
      <c r="I14" s="1" t="s">
        <v>426</v>
      </c>
      <c r="J14" s="1" t="s">
        <v>427</v>
      </c>
      <c r="K14" s="1" t="s">
        <v>428</v>
      </c>
      <c r="L14" s="1" t="s">
        <v>429</v>
      </c>
      <c r="M14" s="1" t="s">
        <v>430</v>
      </c>
      <c r="N14" s="1" t="s">
        <v>431</v>
      </c>
      <c r="O14" s="1" t="s">
        <v>432</v>
      </c>
      <c r="P14" s="1" t="s">
        <v>433</v>
      </c>
      <c r="Q14" s="1" t="s">
        <v>434</v>
      </c>
      <c r="R14" s="1" t="s">
        <v>435</v>
      </c>
      <c r="S14" s="1" t="s">
        <v>436</v>
      </c>
      <c r="T14" s="1" t="s">
        <v>437</v>
      </c>
      <c r="U14" s="1" t="s">
        <v>438</v>
      </c>
    </row>
    <row r="15" spans="1:21" s="1" customFormat="1">
      <c r="A15" s="1" t="s">
        <v>439</v>
      </c>
      <c r="B15" s="1" t="s">
        <v>440</v>
      </c>
      <c r="C15" s="1" t="s">
        <v>441</v>
      </c>
      <c r="D15" s="1" t="s">
        <v>259</v>
      </c>
      <c r="E15" s="1">
        <v>2003</v>
      </c>
      <c r="F15" s="1">
        <v>588</v>
      </c>
      <c r="G15" s="1" t="s">
        <v>442</v>
      </c>
      <c r="H15" s="1">
        <v>35</v>
      </c>
      <c r="I15" s="1">
        <v>30</v>
      </c>
      <c r="J15" s="1">
        <v>23</v>
      </c>
      <c r="K15" s="1">
        <v>25</v>
      </c>
      <c r="L15" s="1">
        <v>27</v>
      </c>
      <c r="M15" s="1">
        <v>27</v>
      </c>
      <c r="N15" s="1">
        <v>23</v>
      </c>
      <c r="O15" s="1">
        <v>25</v>
      </c>
      <c r="P15" s="1">
        <v>27</v>
      </c>
      <c r="Q15" s="1">
        <v>27</v>
      </c>
      <c r="R15" s="1">
        <v>54</v>
      </c>
      <c r="S15" s="1">
        <v>1</v>
      </c>
      <c r="U15" s="1">
        <v>138.13999999999999</v>
      </c>
    </row>
    <row r="16" spans="1:21" s="1" customFormat="1"/>
    <row r="17" spans="1:21" s="1" customFormat="1">
      <c r="A17" s="1" t="s">
        <v>443</v>
      </c>
      <c r="B17" s="1" t="s">
        <v>444</v>
      </c>
      <c r="C17" s="1" t="s">
        <v>445</v>
      </c>
      <c r="D17" s="1" t="s">
        <v>259</v>
      </c>
      <c r="E17" s="1">
        <v>2002</v>
      </c>
      <c r="F17" s="1">
        <v>589</v>
      </c>
      <c r="G17" s="1" t="s">
        <v>442</v>
      </c>
      <c r="H17" s="1">
        <v>39</v>
      </c>
      <c r="I17" s="1">
        <v>38.049999999999997</v>
      </c>
      <c r="J17" s="1">
        <v>35</v>
      </c>
      <c r="K17" s="1">
        <v>37</v>
      </c>
      <c r="L17" s="1">
        <v>40</v>
      </c>
      <c r="M17" s="1">
        <v>37</v>
      </c>
      <c r="N17" s="1">
        <v>45</v>
      </c>
      <c r="O17" s="1">
        <v>47</v>
      </c>
      <c r="P17" s="1">
        <v>50</v>
      </c>
      <c r="Q17" s="1">
        <v>47</v>
      </c>
      <c r="R17" s="1">
        <v>84</v>
      </c>
      <c r="S17" s="1">
        <v>1</v>
      </c>
      <c r="U17" s="1">
        <v>161.4</v>
      </c>
    </row>
    <row r="18" spans="1:21" s="1" customFormat="1"/>
    <row r="19" spans="1:21" s="1" customFormat="1">
      <c r="A19" s="1" t="s">
        <v>446</v>
      </c>
      <c r="B19" s="1" t="s">
        <v>447</v>
      </c>
      <c r="D19" s="1" t="s">
        <v>259</v>
      </c>
      <c r="E19" s="1">
        <v>2004</v>
      </c>
      <c r="F19" s="1">
        <v>589</v>
      </c>
      <c r="G19" s="1" t="s">
        <v>442</v>
      </c>
      <c r="H19" s="1">
        <v>39</v>
      </c>
      <c r="I19" s="1">
        <v>38.700000000000003</v>
      </c>
      <c r="J19" s="1">
        <v>9</v>
      </c>
      <c r="K19" s="1">
        <v>11</v>
      </c>
      <c r="L19" s="1">
        <v>14</v>
      </c>
      <c r="M19" s="1">
        <v>14</v>
      </c>
      <c r="N19" s="1">
        <v>9</v>
      </c>
      <c r="O19" s="1">
        <v>11</v>
      </c>
      <c r="P19" s="1">
        <v>14</v>
      </c>
      <c r="Q19" s="1">
        <v>14</v>
      </c>
      <c r="R19" s="1">
        <v>28</v>
      </c>
      <c r="S19" s="1">
        <v>2</v>
      </c>
      <c r="U19" s="1">
        <v>52.82</v>
      </c>
    </row>
    <row r="20" spans="1:21" s="1" customFormat="1"/>
    <row r="21" spans="1:21" s="1" customFormat="1">
      <c r="A21" s="1" t="s">
        <v>448</v>
      </c>
      <c r="B21" s="1" t="s">
        <v>449</v>
      </c>
      <c r="C21" s="1" t="s">
        <v>450</v>
      </c>
      <c r="D21" s="1" t="s">
        <v>259</v>
      </c>
      <c r="E21" s="1">
        <v>1973</v>
      </c>
      <c r="F21" s="1">
        <v>574</v>
      </c>
      <c r="G21" s="1" t="s">
        <v>451</v>
      </c>
      <c r="H21" s="1">
        <v>48</v>
      </c>
      <c r="I21" s="1">
        <v>47.6</v>
      </c>
      <c r="J21" s="1">
        <v>41</v>
      </c>
      <c r="K21" s="1">
        <v>45</v>
      </c>
      <c r="L21" s="1">
        <v>49</v>
      </c>
      <c r="M21" s="1">
        <v>45</v>
      </c>
      <c r="N21" s="1">
        <v>48</v>
      </c>
      <c r="O21" s="1">
        <v>48</v>
      </c>
      <c r="P21" s="1">
        <v>53</v>
      </c>
      <c r="Q21" s="1">
        <v>53</v>
      </c>
      <c r="R21" s="1">
        <v>98</v>
      </c>
      <c r="S21" s="1">
        <v>1</v>
      </c>
      <c r="U21" s="1">
        <v>150.79</v>
      </c>
    </row>
    <row r="22" spans="1:21" s="1" customFormat="1">
      <c r="A22" s="1" t="s">
        <v>448</v>
      </c>
      <c r="B22" s="1" t="s">
        <v>452</v>
      </c>
      <c r="D22" s="1" t="s">
        <v>259</v>
      </c>
      <c r="E22" s="1">
        <v>1990</v>
      </c>
      <c r="F22" s="1">
        <v>581</v>
      </c>
      <c r="G22" s="1" t="s">
        <v>453</v>
      </c>
      <c r="H22" s="1">
        <v>48</v>
      </c>
      <c r="I22" s="1">
        <v>47.45</v>
      </c>
      <c r="J22" s="1">
        <v>25</v>
      </c>
      <c r="K22" s="1">
        <v>28</v>
      </c>
      <c r="L22" s="1">
        <v>32</v>
      </c>
      <c r="M22" s="1">
        <v>32</v>
      </c>
      <c r="N22" s="1">
        <v>43</v>
      </c>
      <c r="O22" s="1">
        <v>43</v>
      </c>
      <c r="P22" s="1">
        <v>45</v>
      </c>
      <c r="Q22" s="1">
        <v>43</v>
      </c>
      <c r="R22" s="1">
        <v>75</v>
      </c>
      <c r="S22" s="1">
        <v>1</v>
      </c>
      <c r="U22" s="1">
        <v>115.72</v>
      </c>
    </row>
    <row r="23" spans="1:21" s="1" customFormat="1">
      <c r="A23" s="1" t="s">
        <v>448</v>
      </c>
      <c r="B23" s="1" t="s">
        <v>454</v>
      </c>
      <c r="C23" s="1" t="s">
        <v>441</v>
      </c>
      <c r="D23" s="1" t="s">
        <v>259</v>
      </c>
      <c r="E23" s="1">
        <v>2000</v>
      </c>
      <c r="F23" s="1">
        <v>591</v>
      </c>
      <c r="G23" s="1" t="s">
        <v>442</v>
      </c>
      <c r="H23" s="1">
        <v>48</v>
      </c>
      <c r="I23" s="1">
        <v>47.05</v>
      </c>
      <c r="J23" s="1">
        <v>40</v>
      </c>
      <c r="K23" s="1">
        <v>43</v>
      </c>
      <c r="L23" s="1">
        <v>45</v>
      </c>
      <c r="M23" s="1">
        <v>43</v>
      </c>
      <c r="N23" s="1">
        <v>50</v>
      </c>
      <c r="O23" s="1">
        <v>53</v>
      </c>
      <c r="P23" s="1">
        <v>55</v>
      </c>
      <c r="Q23" s="1">
        <v>53</v>
      </c>
      <c r="R23" s="1">
        <v>96</v>
      </c>
      <c r="S23" s="1">
        <v>1</v>
      </c>
      <c r="U23" s="1">
        <v>149.25</v>
      </c>
    </row>
    <row r="24" spans="1:21" s="1" customFormat="1"/>
    <row r="25" spans="1:21" s="1" customFormat="1">
      <c r="A25" s="1" t="s">
        <v>455</v>
      </c>
      <c r="B25" s="1" t="s">
        <v>456</v>
      </c>
      <c r="C25" s="1" t="s">
        <v>441</v>
      </c>
      <c r="D25" s="1" t="s">
        <v>259</v>
      </c>
      <c r="E25" s="1">
        <v>1990</v>
      </c>
      <c r="F25" s="1">
        <v>582</v>
      </c>
      <c r="G25" s="1" t="s">
        <v>453</v>
      </c>
      <c r="H25" s="1">
        <v>53</v>
      </c>
      <c r="I25" s="1">
        <v>52.3</v>
      </c>
      <c r="J25" s="1">
        <v>45</v>
      </c>
      <c r="K25" s="1">
        <v>45</v>
      </c>
      <c r="L25" s="1">
        <v>45</v>
      </c>
      <c r="M25" s="1">
        <v>0</v>
      </c>
      <c r="N25" s="1">
        <v>61</v>
      </c>
      <c r="O25" s="1">
        <v>61</v>
      </c>
      <c r="P25" s="1">
        <v>61</v>
      </c>
      <c r="Q25" s="1">
        <v>61</v>
      </c>
      <c r="R25" s="1">
        <v>0</v>
      </c>
      <c r="S25" s="1">
        <v>0</v>
      </c>
      <c r="T25" s="1">
        <v>0</v>
      </c>
      <c r="U25" s="1">
        <v>0</v>
      </c>
    </row>
    <row r="26" spans="1:21" s="1" customFormat="1">
      <c r="A26" s="1" t="s">
        <v>455</v>
      </c>
      <c r="B26" s="1" t="s">
        <v>457</v>
      </c>
      <c r="C26" s="1" t="s">
        <v>458</v>
      </c>
      <c r="D26" s="1" t="s">
        <v>259</v>
      </c>
      <c r="E26" s="1">
        <v>1989</v>
      </c>
      <c r="F26" s="1">
        <v>582</v>
      </c>
      <c r="G26" s="1" t="s">
        <v>453</v>
      </c>
      <c r="H26" s="1">
        <v>53</v>
      </c>
      <c r="I26" s="1">
        <v>50.5</v>
      </c>
      <c r="J26" s="1">
        <v>57</v>
      </c>
      <c r="K26" s="1">
        <v>60</v>
      </c>
      <c r="L26" s="1">
        <v>63</v>
      </c>
      <c r="M26" s="1">
        <v>63</v>
      </c>
      <c r="N26" s="1">
        <v>68</v>
      </c>
      <c r="O26" s="1">
        <v>71</v>
      </c>
      <c r="P26" s="1">
        <v>74</v>
      </c>
      <c r="Q26" s="1">
        <v>71</v>
      </c>
      <c r="R26" s="1">
        <v>134</v>
      </c>
      <c r="S26" s="1">
        <v>1</v>
      </c>
      <c r="T26" s="1">
        <v>12</v>
      </c>
      <c r="U26" s="1">
        <v>195.93</v>
      </c>
    </row>
    <row r="27" spans="1:21" s="1" customFormat="1">
      <c r="A27" s="1" t="s">
        <v>455</v>
      </c>
      <c r="B27" s="1" t="s">
        <v>459</v>
      </c>
      <c r="D27" s="1" t="s">
        <v>259</v>
      </c>
      <c r="E27" s="1">
        <v>1987</v>
      </c>
      <c r="F27" s="1">
        <v>582</v>
      </c>
      <c r="G27" s="1" t="s">
        <v>453</v>
      </c>
      <c r="H27" s="1">
        <v>53</v>
      </c>
      <c r="I27" s="1">
        <v>52.75</v>
      </c>
      <c r="J27" s="1">
        <v>50</v>
      </c>
      <c r="K27" s="1">
        <v>55</v>
      </c>
      <c r="L27" s="1">
        <v>55</v>
      </c>
      <c r="M27" s="1">
        <v>55</v>
      </c>
      <c r="N27" s="1">
        <v>63</v>
      </c>
      <c r="O27" s="1">
        <v>66</v>
      </c>
      <c r="P27" s="1">
        <v>70</v>
      </c>
      <c r="Q27" s="1">
        <v>66</v>
      </c>
      <c r="R27" s="1">
        <v>121</v>
      </c>
      <c r="S27" s="1">
        <v>2</v>
      </c>
      <c r="U27" s="1">
        <v>170.74</v>
      </c>
    </row>
    <row r="28" spans="1:21" s="1" customFormat="1">
      <c r="A28" s="1" t="s">
        <v>455</v>
      </c>
      <c r="B28" s="1" t="s">
        <v>460</v>
      </c>
      <c r="C28" s="1" t="s">
        <v>441</v>
      </c>
      <c r="D28" s="1" t="s">
        <v>259</v>
      </c>
      <c r="E28" s="1">
        <v>1987</v>
      </c>
      <c r="F28" s="1">
        <v>582</v>
      </c>
      <c r="G28" s="1" t="s">
        <v>453</v>
      </c>
      <c r="H28" s="1">
        <v>53</v>
      </c>
      <c r="I28" s="1">
        <v>51.2</v>
      </c>
      <c r="J28" s="1">
        <v>45</v>
      </c>
      <c r="K28" s="1">
        <v>48</v>
      </c>
      <c r="L28" s="1">
        <v>48</v>
      </c>
      <c r="M28" s="1">
        <v>45</v>
      </c>
      <c r="N28" s="1">
        <v>69</v>
      </c>
      <c r="O28" s="1">
        <v>72</v>
      </c>
      <c r="P28" s="1">
        <v>75</v>
      </c>
      <c r="Q28" s="1">
        <v>75</v>
      </c>
      <c r="R28" s="1">
        <v>120</v>
      </c>
      <c r="S28" s="1">
        <v>3</v>
      </c>
      <c r="U28" s="1">
        <v>173.47</v>
      </c>
    </row>
    <row r="29" spans="1:21" s="1" customFormat="1">
      <c r="A29" s="1" t="s">
        <v>455</v>
      </c>
      <c r="B29" s="1" t="s">
        <v>461</v>
      </c>
      <c r="C29" s="1" t="s">
        <v>462</v>
      </c>
      <c r="D29" s="1" t="s">
        <v>259</v>
      </c>
      <c r="E29" s="1">
        <v>1989</v>
      </c>
      <c r="F29" s="1">
        <v>582</v>
      </c>
      <c r="G29" s="1" t="s">
        <v>453</v>
      </c>
      <c r="H29" s="1">
        <v>53</v>
      </c>
      <c r="I29" s="1">
        <v>52.1</v>
      </c>
      <c r="J29" s="1">
        <v>43</v>
      </c>
      <c r="K29" s="1">
        <v>47</v>
      </c>
      <c r="L29" s="1">
        <v>47</v>
      </c>
      <c r="M29" s="1">
        <v>47</v>
      </c>
      <c r="N29" s="1">
        <v>61</v>
      </c>
      <c r="O29" s="1">
        <v>65</v>
      </c>
      <c r="P29" s="1">
        <v>70</v>
      </c>
      <c r="Q29" s="1">
        <v>65</v>
      </c>
      <c r="R29" s="1">
        <v>112</v>
      </c>
      <c r="S29" s="1">
        <v>4</v>
      </c>
      <c r="T29" s="1">
        <v>7</v>
      </c>
      <c r="U29" s="1">
        <v>159.62</v>
      </c>
    </row>
    <row r="30" spans="1:21" s="1" customFormat="1">
      <c r="A30" s="1" t="s">
        <v>455</v>
      </c>
      <c r="B30" s="1" t="s">
        <v>463</v>
      </c>
      <c r="C30" s="1" t="s">
        <v>464</v>
      </c>
      <c r="D30" s="1" t="s">
        <v>259</v>
      </c>
      <c r="E30" s="1">
        <v>1988</v>
      </c>
      <c r="F30" s="1">
        <v>582</v>
      </c>
      <c r="G30" s="1" t="s">
        <v>453</v>
      </c>
      <c r="H30" s="1">
        <v>53</v>
      </c>
      <c r="I30" s="1">
        <v>52.9</v>
      </c>
      <c r="J30" s="1">
        <v>35</v>
      </c>
      <c r="K30" s="1">
        <v>40</v>
      </c>
      <c r="L30" s="1">
        <v>42</v>
      </c>
      <c r="M30" s="1">
        <v>40</v>
      </c>
      <c r="N30" s="1">
        <v>49</v>
      </c>
      <c r="O30" s="1">
        <v>53</v>
      </c>
      <c r="P30" s="1">
        <v>54</v>
      </c>
      <c r="Q30" s="1">
        <v>54</v>
      </c>
      <c r="R30" s="1">
        <v>94</v>
      </c>
      <c r="S30" s="1">
        <v>5</v>
      </c>
      <c r="U30" s="1">
        <v>132.35</v>
      </c>
    </row>
    <row r="31" spans="1:21" s="1" customFormat="1">
      <c r="A31" s="1" t="s">
        <v>455</v>
      </c>
      <c r="B31" s="1" t="s">
        <v>465</v>
      </c>
      <c r="C31" s="1" t="s">
        <v>466</v>
      </c>
      <c r="D31" s="1" t="s">
        <v>259</v>
      </c>
      <c r="E31" s="1">
        <v>2002</v>
      </c>
      <c r="F31" s="1">
        <v>592</v>
      </c>
      <c r="G31" s="1" t="s">
        <v>442</v>
      </c>
      <c r="H31" s="1">
        <v>53</v>
      </c>
      <c r="I31" s="1">
        <v>55.75</v>
      </c>
      <c r="J31" s="1">
        <v>35</v>
      </c>
      <c r="K31" s="1">
        <v>37</v>
      </c>
      <c r="L31" s="1">
        <v>37</v>
      </c>
      <c r="M31" s="1">
        <v>35</v>
      </c>
      <c r="N31" s="1">
        <v>50</v>
      </c>
      <c r="O31" s="1">
        <v>54</v>
      </c>
      <c r="P31" s="1">
        <v>56</v>
      </c>
      <c r="Q31" s="1">
        <v>54</v>
      </c>
      <c r="R31" s="1">
        <v>89</v>
      </c>
      <c r="S31" s="1">
        <v>1</v>
      </c>
      <c r="U31" s="1">
        <v>120.35</v>
      </c>
    </row>
    <row r="32" spans="1:21" s="1" customFormat="1">
      <c r="A32" s="1" t="s">
        <v>455</v>
      </c>
      <c r="B32" s="1" t="s">
        <v>467</v>
      </c>
      <c r="D32" s="1" t="s">
        <v>259</v>
      </c>
      <c r="E32" s="1">
        <v>2001</v>
      </c>
      <c r="F32" s="1">
        <v>592</v>
      </c>
      <c r="G32" s="1" t="s">
        <v>442</v>
      </c>
      <c r="H32" s="1">
        <v>53</v>
      </c>
      <c r="I32" s="1">
        <v>52.5</v>
      </c>
      <c r="J32" s="1">
        <v>27</v>
      </c>
      <c r="K32" s="1">
        <v>31</v>
      </c>
      <c r="L32" s="1">
        <v>33</v>
      </c>
      <c r="M32" s="1">
        <v>31</v>
      </c>
      <c r="N32" s="1">
        <v>40</v>
      </c>
      <c r="O32" s="1">
        <v>44</v>
      </c>
      <c r="P32" s="1">
        <v>50</v>
      </c>
      <c r="Q32" s="1">
        <v>44</v>
      </c>
      <c r="R32" s="1">
        <v>75</v>
      </c>
      <c r="S32" s="1">
        <v>2</v>
      </c>
      <c r="U32" s="1">
        <v>106.24</v>
      </c>
    </row>
    <row r="33" spans="1:21" s="1" customFormat="1"/>
    <row r="34" spans="1:21" s="1" customFormat="1">
      <c r="A34" s="1" t="s">
        <v>468</v>
      </c>
      <c r="B34" s="1" t="s">
        <v>469</v>
      </c>
      <c r="C34" s="1" t="s">
        <v>441</v>
      </c>
      <c r="D34" s="1" t="s">
        <v>259</v>
      </c>
      <c r="E34" s="1">
        <v>1976</v>
      </c>
      <c r="F34" s="1">
        <v>576</v>
      </c>
      <c r="G34" s="1" t="s">
        <v>451</v>
      </c>
      <c r="H34" s="1">
        <v>58</v>
      </c>
      <c r="I34" s="1">
        <v>56.95</v>
      </c>
      <c r="J34" s="1">
        <v>58</v>
      </c>
      <c r="K34" s="1">
        <v>65</v>
      </c>
      <c r="L34" s="1">
        <v>72</v>
      </c>
      <c r="M34" s="1">
        <v>65</v>
      </c>
      <c r="N34" s="1">
        <v>77</v>
      </c>
      <c r="O34" s="1">
        <v>80</v>
      </c>
      <c r="P34" s="1">
        <v>81</v>
      </c>
      <c r="Q34" s="1">
        <v>81</v>
      </c>
      <c r="R34" s="1">
        <v>146</v>
      </c>
      <c r="S34" s="1">
        <v>1</v>
      </c>
      <c r="T34" s="1">
        <v>12</v>
      </c>
      <c r="U34" s="1">
        <v>194.37</v>
      </c>
    </row>
    <row r="35" spans="1:21" s="1" customFormat="1">
      <c r="A35" s="1" t="s">
        <v>468</v>
      </c>
      <c r="B35" s="1" t="s">
        <v>470</v>
      </c>
      <c r="D35" s="1" t="s">
        <v>259</v>
      </c>
      <c r="E35" s="1">
        <v>1948</v>
      </c>
      <c r="F35" s="1">
        <v>576</v>
      </c>
      <c r="G35" s="1" t="s">
        <v>451</v>
      </c>
      <c r="H35" s="1">
        <v>58</v>
      </c>
      <c r="I35" s="1">
        <v>56.9</v>
      </c>
      <c r="J35" s="1">
        <v>23</v>
      </c>
      <c r="K35" s="1">
        <v>25</v>
      </c>
      <c r="L35" s="1">
        <v>27</v>
      </c>
      <c r="M35" s="1">
        <v>25</v>
      </c>
      <c r="N35" s="1">
        <v>30</v>
      </c>
      <c r="O35" s="1">
        <v>32</v>
      </c>
      <c r="P35" s="1">
        <v>32</v>
      </c>
      <c r="Q35" s="1">
        <v>30</v>
      </c>
      <c r="R35" s="1">
        <v>55</v>
      </c>
      <c r="S35" s="1">
        <v>2</v>
      </c>
      <c r="U35" s="1">
        <v>73.27</v>
      </c>
    </row>
    <row r="36" spans="1:21" s="1" customFormat="1">
      <c r="A36" s="1" t="s">
        <v>468</v>
      </c>
      <c r="B36" s="1" t="s">
        <v>471</v>
      </c>
      <c r="C36" s="1" t="s">
        <v>441</v>
      </c>
      <c r="D36" s="1" t="s">
        <v>259</v>
      </c>
      <c r="E36" s="1">
        <v>1986</v>
      </c>
      <c r="F36" s="1">
        <v>583</v>
      </c>
      <c r="G36" s="1" t="s">
        <v>453</v>
      </c>
      <c r="H36" s="1">
        <v>58</v>
      </c>
      <c r="I36" s="1">
        <v>54.5</v>
      </c>
      <c r="J36" s="1">
        <v>68</v>
      </c>
      <c r="K36" s="1">
        <v>72</v>
      </c>
      <c r="L36" s="1">
        <v>72</v>
      </c>
      <c r="M36" s="1">
        <v>72</v>
      </c>
      <c r="N36" s="1">
        <v>84</v>
      </c>
      <c r="O36" s="1">
        <v>88</v>
      </c>
      <c r="P36" s="1">
        <v>88</v>
      </c>
      <c r="Q36" s="1">
        <v>88</v>
      </c>
      <c r="R36" s="1">
        <v>160</v>
      </c>
      <c r="S36" s="1">
        <v>1</v>
      </c>
      <c r="U36" s="1">
        <v>220.1</v>
      </c>
    </row>
    <row r="37" spans="1:21" s="1" customFormat="1">
      <c r="A37" s="1" t="s">
        <v>468</v>
      </c>
      <c r="B37" s="1" t="s">
        <v>472</v>
      </c>
      <c r="C37" s="1" t="s">
        <v>473</v>
      </c>
      <c r="D37" s="1" t="s">
        <v>259</v>
      </c>
      <c r="E37" s="1">
        <v>1982</v>
      </c>
      <c r="F37" s="1">
        <v>583</v>
      </c>
      <c r="G37" s="1" t="s">
        <v>453</v>
      </c>
      <c r="H37" s="1">
        <v>58</v>
      </c>
      <c r="I37" s="1">
        <v>57.95</v>
      </c>
      <c r="J37" s="1">
        <v>64</v>
      </c>
      <c r="K37" s="1">
        <v>67</v>
      </c>
      <c r="L37" s="1">
        <v>70</v>
      </c>
      <c r="M37" s="1">
        <v>67</v>
      </c>
      <c r="N37" s="1">
        <v>84</v>
      </c>
      <c r="O37" s="1">
        <v>87</v>
      </c>
      <c r="P37" s="1">
        <v>90</v>
      </c>
      <c r="Q37" s="1">
        <v>87</v>
      </c>
      <c r="R37" s="1">
        <v>154</v>
      </c>
      <c r="S37" s="1">
        <v>2</v>
      </c>
      <c r="T37" s="1">
        <v>9</v>
      </c>
      <c r="U37" s="1">
        <v>202.48</v>
      </c>
    </row>
    <row r="38" spans="1:21" s="1" customFormat="1"/>
    <row r="39" spans="1:21" s="1" customFormat="1">
      <c r="A39" s="1" t="s">
        <v>474</v>
      </c>
      <c r="B39" s="1" t="s">
        <v>475</v>
      </c>
      <c r="D39" s="1" t="s">
        <v>259</v>
      </c>
      <c r="E39" s="1">
        <v>1986</v>
      </c>
      <c r="F39" s="1">
        <v>583</v>
      </c>
      <c r="G39" s="1" t="s">
        <v>453</v>
      </c>
      <c r="H39" s="1">
        <v>58</v>
      </c>
      <c r="I39" s="1">
        <v>57.4</v>
      </c>
      <c r="J39" s="1">
        <v>66</v>
      </c>
      <c r="K39" s="1">
        <v>68</v>
      </c>
      <c r="L39" s="1">
        <v>69</v>
      </c>
      <c r="M39" s="1">
        <v>68</v>
      </c>
      <c r="N39" s="1">
        <v>81</v>
      </c>
      <c r="O39" s="1">
        <v>83</v>
      </c>
      <c r="P39" s="1">
        <v>85</v>
      </c>
      <c r="Q39" s="1">
        <v>85</v>
      </c>
      <c r="R39" s="1">
        <v>153</v>
      </c>
      <c r="S39" s="1">
        <v>3</v>
      </c>
      <c r="U39" s="1">
        <v>202.54</v>
      </c>
    </row>
    <row r="40" spans="1:21" s="1" customFormat="1">
      <c r="A40" s="1" t="s">
        <v>468</v>
      </c>
      <c r="B40" s="1" t="s">
        <v>476</v>
      </c>
      <c r="D40" s="1" t="s">
        <v>259</v>
      </c>
      <c r="E40" s="1">
        <v>1983</v>
      </c>
      <c r="F40" s="1">
        <v>583</v>
      </c>
      <c r="G40" s="1" t="s">
        <v>453</v>
      </c>
      <c r="H40" s="1">
        <v>58</v>
      </c>
      <c r="I40" s="1">
        <v>55.85</v>
      </c>
      <c r="J40" s="1">
        <v>48</v>
      </c>
      <c r="K40" s="1">
        <v>49</v>
      </c>
      <c r="L40" s="1">
        <v>51</v>
      </c>
      <c r="M40" s="1">
        <v>49</v>
      </c>
      <c r="N40" s="1">
        <v>71</v>
      </c>
      <c r="O40" s="1">
        <v>72</v>
      </c>
      <c r="P40" s="1">
        <v>76</v>
      </c>
      <c r="Q40" s="1">
        <v>76</v>
      </c>
      <c r="R40" s="1">
        <v>125</v>
      </c>
      <c r="S40" s="1">
        <v>4</v>
      </c>
      <c r="U40" s="1">
        <v>168.81</v>
      </c>
    </row>
    <row r="41" spans="1:21" s="1" customFormat="1">
      <c r="A41" s="1" t="s">
        <v>474</v>
      </c>
      <c r="B41" s="1" t="s">
        <v>477</v>
      </c>
      <c r="D41" s="1" t="s">
        <v>259</v>
      </c>
      <c r="E41" s="1">
        <v>1981</v>
      </c>
      <c r="F41" s="1">
        <v>583</v>
      </c>
      <c r="G41" s="1" t="s">
        <v>453</v>
      </c>
      <c r="H41" s="1">
        <v>58</v>
      </c>
      <c r="I41" s="1">
        <v>57.35</v>
      </c>
      <c r="J41" s="1">
        <v>50</v>
      </c>
      <c r="K41" s="1">
        <v>52</v>
      </c>
      <c r="L41" s="1">
        <v>52</v>
      </c>
      <c r="M41" s="1">
        <v>52</v>
      </c>
      <c r="N41" s="1">
        <v>57</v>
      </c>
      <c r="O41" s="1">
        <v>60</v>
      </c>
      <c r="P41" s="1">
        <v>63</v>
      </c>
      <c r="Q41" s="1">
        <v>60</v>
      </c>
      <c r="R41" s="1">
        <v>112</v>
      </c>
      <c r="S41" s="1">
        <v>5</v>
      </c>
      <c r="U41" s="1">
        <v>148.36000000000001</v>
      </c>
    </row>
    <row r="42" spans="1:21" s="1" customFormat="1">
      <c r="A42" s="1" t="s">
        <v>468</v>
      </c>
      <c r="B42" s="1" t="s">
        <v>478</v>
      </c>
      <c r="D42" s="1" t="s">
        <v>259</v>
      </c>
      <c r="E42" s="1">
        <v>1992</v>
      </c>
      <c r="F42" s="1">
        <v>583</v>
      </c>
      <c r="G42" s="1" t="s">
        <v>453</v>
      </c>
      <c r="H42" s="1">
        <v>58</v>
      </c>
      <c r="I42" s="1">
        <v>57.3</v>
      </c>
      <c r="J42" s="1">
        <v>47</v>
      </c>
      <c r="K42" s="1">
        <v>49</v>
      </c>
      <c r="L42" s="1">
        <v>51</v>
      </c>
      <c r="M42" s="1">
        <v>49</v>
      </c>
      <c r="N42" s="1">
        <v>55</v>
      </c>
      <c r="O42" s="1">
        <v>58</v>
      </c>
      <c r="P42" s="1">
        <v>61</v>
      </c>
      <c r="Q42" s="1">
        <v>61</v>
      </c>
      <c r="R42" s="1">
        <v>110</v>
      </c>
      <c r="S42" s="1">
        <v>6</v>
      </c>
      <c r="U42" s="1">
        <v>145.80000000000001</v>
      </c>
    </row>
    <row r="43" spans="1:21" s="1" customFormat="1">
      <c r="A43" s="1" t="s">
        <v>468</v>
      </c>
      <c r="B43" s="1" t="s">
        <v>479</v>
      </c>
      <c r="D43" s="1" t="s">
        <v>259</v>
      </c>
      <c r="E43" s="1">
        <v>1988</v>
      </c>
      <c r="F43" s="1">
        <v>583</v>
      </c>
      <c r="G43" s="1" t="s">
        <v>453</v>
      </c>
      <c r="H43" s="1">
        <v>58</v>
      </c>
      <c r="I43" s="1">
        <v>57.2</v>
      </c>
      <c r="J43" s="1">
        <v>28</v>
      </c>
      <c r="K43" s="1">
        <v>31</v>
      </c>
      <c r="L43" s="1">
        <v>32</v>
      </c>
      <c r="M43" s="1">
        <v>28</v>
      </c>
      <c r="N43" s="1">
        <v>41</v>
      </c>
      <c r="O43" s="1">
        <v>44</v>
      </c>
      <c r="P43" s="1">
        <v>48</v>
      </c>
      <c r="Q43" s="1">
        <v>44</v>
      </c>
      <c r="R43" s="1">
        <v>72</v>
      </c>
      <c r="S43" s="1">
        <v>7</v>
      </c>
      <c r="U43" s="1">
        <v>95.55</v>
      </c>
    </row>
    <row r="44" spans="1:21" s="1" customFormat="1">
      <c r="A44" s="1" t="s">
        <v>468</v>
      </c>
      <c r="B44" s="1" t="s">
        <v>480</v>
      </c>
      <c r="C44" s="1" t="s">
        <v>481</v>
      </c>
      <c r="D44" s="1" t="s">
        <v>259</v>
      </c>
      <c r="E44" s="1">
        <v>1998</v>
      </c>
      <c r="F44" s="1">
        <v>593</v>
      </c>
      <c r="G44" s="1" t="s">
        <v>442</v>
      </c>
      <c r="H44" s="1">
        <v>58</v>
      </c>
      <c r="I44" s="1">
        <v>56.75</v>
      </c>
      <c r="J44" s="1">
        <v>45</v>
      </c>
      <c r="K44" s="1">
        <v>48</v>
      </c>
      <c r="L44" s="1">
        <v>48</v>
      </c>
      <c r="M44" s="1">
        <v>0</v>
      </c>
      <c r="N44" s="1">
        <v>64</v>
      </c>
      <c r="O44" s="1">
        <v>68</v>
      </c>
      <c r="P44" s="1">
        <v>68</v>
      </c>
      <c r="Q44" s="1">
        <v>64</v>
      </c>
      <c r="R44" s="1">
        <v>0</v>
      </c>
      <c r="S44" s="1">
        <v>0</v>
      </c>
      <c r="T44" s="1">
        <v>0</v>
      </c>
      <c r="U44" s="1">
        <v>0</v>
      </c>
    </row>
    <row r="45" spans="1:21" s="1" customFormat="1">
      <c r="A45" s="1" t="s">
        <v>468</v>
      </c>
      <c r="B45" s="1" t="s">
        <v>482</v>
      </c>
      <c r="D45" s="1" t="s">
        <v>259</v>
      </c>
      <c r="E45" s="1">
        <v>2001</v>
      </c>
      <c r="F45" s="1">
        <v>593</v>
      </c>
      <c r="G45" s="1" t="s">
        <v>442</v>
      </c>
      <c r="H45" s="1">
        <v>58</v>
      </c>
      <c r="I45" s="1">
        <v>57.75</v>
      </c>
      <c r="J45" s="1">
        <v>50</v>
      </c>
      <c r="K45" s="1">
        <v>50</v>
      </c>
      <c r="L45" s="1">
        <v>52</v>
      </c>
      <c r="M45" s="1">
        <v>50</v>
      </c>
      <c r="N45" s="1">
        <v>55</v>
      </c>
      <c r="O45" s="1">
        <v>58</v>
      </c>
      <c r="P45" s="1">
        <v>65</v>
      </c>
      <c r="Q45" s="1">
        <v>65</v>
      </c>
      <c r="R45" s="1">
        <v>115</v>
      </c>
      <c r="S45" s="1">
        <v>1</v>
      </c>
      <c r="T45" s="1">
        <v>12</v>
      </c>
      <c r="U45" s="1">
        <v>151.57</v>
      </c>
    </row>
    <row r="46" spans="1:21" s="1" customFormat="1">
      <c r="A46" s="1" t="s">
        <v>468</v>
      </c>
      <c r="B46" s="1" t="s">
        <v>483</v>
      </c>
      <c r="D46" s="1" t="s">
        <v>259</v>
      </c>
      <c r="E46" s="1">
        <v>1999</v>
      </c>
      <c r="F46" s="1">
        <v>593</v>
      </c>
      <c r="G46" s="1" t="s">
        <v>442</v>
      </c>
      <c r="H46" s="1">
        <v>58</v>
      </c>
      <c r="I46" s="1">
        <v>58</v>
      </c>
      <c r="J46" s="1">
        <v>40</v>
      </c>
      <c r="K46" s="1">
        <v>44</v>
      </c>
      <c r="L46" s="1">
        <v>44</v>
      </c>
      <c r="M46" s="1">
        <v>44</v>
      </c>
      <c r="N46" s="1">
        <v>55</v>
      </c>
      <c r="O46" s="1">
        <v>58</v>
      </c>
      <c r="P46" s="1">
        <v>60</v>
      </c>
      <c r="Q46" s="1">
        <v>60</v>
      </c>
      <c r="R46" s="1">
        <v>104</v>
      </c>
      <c r="S46" s="1">
        <v>2</v>
      </c>
      <c r="U46" s="1">
        <v>136.66</v>
      </c>
    </row>
    <row r="47" spans="1:21" s="1" customFormat="1">
      <c r="A47" s="1" t="s">
        <v>468</v>
      </c>
      <c r="B47" s="1" t="s">
        <v>484</v>
      </c>
      <c r="C47" s="1" t="s">
        <v>441</v>
      </c>
      <c r="D47" s="1" t="s">
        <v>259</v>
      </c>
      <c r="E47" s="1">
        <v>2001</v>
      </c>
      <c r="F47" s="1">
        <v>593</v>
      </c>
      <c r="G47" s="1" t="s">
        <v>442</v>
      </c>
      <c r="H47" s="1">
        <v>58</v>
      </c>
      <c r="I47" s="1">
        <v>56.75</v>
      </c>
      <c r="J47" s="1">
        <v>36</v>
      </c>
      <c r="K47" s="1">
        <v>38</v>
      </c>
      <c r="L47" s="1">
        <v>38</v>
      </c>
      <c r="M47" s="1">
        <v>36</v>
      </c>
      <c r="N47" s="1">
        <v>46</v>
      </c>
      <c r="O47" s="1">
        <v>48</v>
      </c>
      <c r="P47" s="1">
        <v>51</v>
      </c>
      <c r="Q47" s="1">
        <v>51</v>
      </c>
      <c r="R47" s="1">
        <v>87</v>
      </c>
      <c r="S47" s="1">
        <v>3</v>
      </c>
      <c r="U47" s="1">
        <v>116.12</v>
      </c>
    </row>
    <row r="48" spans="1:21" s="1" customFormat="1"/>
    <row r="49" spans="1:21" s="1" customFormat="1">
      <c r="A49" s="1" t="s">
        <v>474</v>
      </c>
      <c r="B49" s="1" t="s">
        <v>485</v>
      </c>
      <c r="C49" s="1" t="s">
        <v>486</v>
      </c>
      <c r="D49" s="1" t="s">
        <v>259</v>
      </c>
      <c r="E49" s="1">
        <v>1972</v>
      </c>
      <c r="F49" s="1">
        <v>577</v>
      </c>
      <c r="G49" s="1" t="s">
        <v>451</v>
      </c>
      <c r="H49" s="1">
        <v>63</v>
      </c>
      <c r="I49" s="1">
        <v>60.9</v>
      </c>
      <c r="J49" s="1">
        <v>62</v>
      </c>
      <c r="K49" s="1">
        <v>65</v>
      </c>
      <c r="L49" s="1">
        <v>69</v>
      </c>
      <c r="M49" s="1">
        <v>65</v>
      </c>
      <c r="N49" s="1">
        <v>83</v>
      </c>
      <c r="O49" s="1">
        <v>83</v>
      </c>
      <c r="P49" s="1">
        <v>86</v>
      </c>
      <c r="Q49" s="1">
        <v>83</v>
      </c>
      <c r="R49" s="1">
        <v>148</v>
      </c>
      <c r="S49" s="1">
        <v>1</v>
      </c>
      <c r="U49" s="1">
        <v>188.07</v>
      </c>
    </row>
    <row r="50" spans="1:21" s="1" customFormat="1">
      <c r="A50" s="1" t="s">
        <v>474</v>
      </c>
      <c r="B50" s="1" t="s">
        <v>487</v>
      </c>
      <c r="C50" s="1" t="s">
        <v>315</v>
      </c>
      <c r="D50" s="1" t="s">
        <v>259</v>
      </c>
      <c r="E50" s="1">
        <v>1978</v>
      </c>
      <c r="F50" s="1">
        <v>577</v>
      </c>
      <c r="G50" s="1" t="s">
        <v>451</v>
      </c>
      <c r="H50" s="1">
        <v>63</v>
      </c>
      <c r="I50" s="1">
        <v>61.05</v>
      </c>
      <c r="J50" s="1">
        <v>47</v>
      </c>
      <c r="K50" s="1">
        <v>49</v>
      </c>
      <c r="L50" s="1">
        <v>52</v>
      </c>
      <c r="M50" s="1">
        <v>49</v>
      </c>
      <c r="N50" s="1">
        <v>65</v>
      </c>
      <c r="O50" s="1">
        <v>67</v>
      </c>
      <c r="P50" s="1">
        <v>67</v>
      </c>
      <c r="Q50" s="1">
        <v>65</v>
      </c>
      <c r="R50" s="1">
        <v>114</v>
      </c>
      <c r="S50" s="1">
        <v>2</v>
      </c>
      <c r="U50" s="1">
        <v>144.63</v>
      </c>
    </row>
    <row r="51" spans="1:21" s="1" customFormat="1">
      <c r="A51" s="1" t="s">
        <v>468</v>
      </c>
      <c r="B51" s="1" t="s">
        <v>488</v>
      </c>
      <c r="D51" s="1" t="s">
        <v>259</v>
      </c>
      <c r="E51" s="1">
        <v>1965</v>
      </c>
      <c r="F51" s="1">
        <v>577</v>
      </c>
      <c r="G51" s="1" t="s">
        <v>451</v>
      </c>
      <c r="H51" s="1">
        <v>63</v>
      </c>
      <c r="I51" s="1">
        <v>60.55</v>
      </c>
      <c r="J51" s="1">
        <v>41</v>
      </c>
      <c r="K51" s="1">
        <v>43</v>
      </c>
      <c r="L51" s="1">
        <v>45</v>
      </c>
      <c r="M51" s="1">
        <v>45</v>
      </c>
      <c r="N51" s="1">
        <v>54</v>
      </c>
      <c r="O51" s="1">
        <v>57</v>
      </c>
      <c r="P51" s="1">
        <v>60</v>
      </c>
      <c r="Q51" s="1">
        <v>60</v>
      </c>
      <c r="R51" s="1">
        <v>105</v>
      </c>
      <c r="S51" s="1">
        <v>3</v>
      </c>
      <c r="U51" s="1">
        <v>133.94</v>
      </c>
    </row>
    <row r="52" spans="1:21" s="1" customFormat="1"/>
    <row r="53" spans="1:21" s="1" customFormat="1">
      <c r="A53" s="1" t="s">
        <v>474</v>
      </c>
      <c r="B53" s="1" t="s">
        <v>489</v>
      </c>
      <c r="C53" s="1" t="s">
        <v>490</v>
      </c>
      <c r="D53" s="1" t="s">
        <v>259</v>
      </c>
      <c r="E53" s="1">
        <v>1984</v>
      </c>
      <c r="F53" s="1">
        <v>584</v>
      </c>
      <c r="G53" s="1" t="s">
        <v>453</v>
      </c>
      <c r="H53" s="1">
        <v>63</v>
      </c>
      <c r="I53" s="1">
        <v>60.85</v>
      </c>
      <c r="J53" s="1">
        <v>54</v>
      </c>
      <c r="K53" s="1">
        <v>54</v>
      </c>
      <c r="L53" s="1">
        <v>54</v>
      </c>
      <c r="M53" s="1">
        <v>0</v>
      </c>
      <c r="N53" s="1">
        <v>72</v>
      </c>
      <c r="O53" s="1">
        <v>75</v>
      </c>
      <c r="P53" s="1">
        <v>77</v>
      </c>
      <c r="Q53" s="1">
        <v>77</v>
      </c>
      <c r="R53" s="1">
        <v>0</v>
      </c>
      <c r="S53" s="1">
        <v>0</v>
      </c>
      <c r="T53" s="1">
        <v>0</v>
      </c>
      <c r="U53" s="1">
        <v>0</v>
      </c>
    </row>
    <row r="54" spans="1:21" s="1" customFormat="1">
      <c r="A54" s="1" t="s">
        <v>474</v>
      </c>
      <c r="B54" s="1" t="s">
        <v>491</v>
      </c>
      <c r="D54" s="1" t="s">
        <v>259</v>
      </c>
      <c r="E54" s="1">
        <v>1992</v>
      </c>
      <c r="F54" s="1">
        <v>584</v>
      </c>
      <c r="G54" s="1" t="s">
        <v>453</v>
      </c>
      <c r="H54" s="1">
        <v>63</v>
      </c>
      <c r="I54" s="1">
        <v>62.6</v>
      </c>
      <c r="J54" s="1">
        <v>70</v>
      </c>
      <c r="K54" s="1">
        <v>73</v>
      </c>
      <c r="L54" s="1">
        <v>73</v>
      </c>
      <c r="M54" s="1">
        <v>73</v>
      </c>
      <c r="N54" s="1">
        <v>85</v>
      </c>
      <c r="O54" s="1">
        <v>88</v>
      </c>
      <c r="P54" s="1">
        <v>88</v>
      </c>
      <c r="Q54" s="1">
        <v>88</v>
      </c>
      <c r="R54" s="1">
        <v>161</v>
      </c>
      <c r="S54" s="1">
        <v>1</v>
      </c>
      <c r="U54" s="1">
        <v>200.96</v>
      </c>
    </row>
    <row r="55" spans="1:21" s="1" customFormat="1">
      <c r="A55" s="1" t="s">
        <v>474</v>
      </c>
      <c r="B55" s="1" t="s">
        <v>492</v>
      </c>
      <c r="C55" s="1" t="s">
        <v>458</v>
      </c>
      <c r="D55" s="1" t="s">
        <v>259</v>
      </c>
      <c r="E55" s="1">
        <v>1988</v>
      </c>
      <c r="F55" s="1">
        <v>584</v>
      </c>
      <c r="G55" s="1" t="s">
        <v>453</v>
      </c>
      <c r="H55" s="1">
        <v>63</v>
      </c>
      <c r="I55" s="1">
        <v>60.95</v>
      </c>
      <c r="J55" s="1">
        <v>60</v>
      </c>
      <c r="K55" s="1">
        <v>63</v>
      </c>
      <c r="L55" s="1">
        <v>65</v>
      </c>
      <c r="M55" s="1">
        <v>63</v>
      </c>
      <c r="N55" s="1">
        <v>71</v>
      </c>
      <c r="O55" s="1">
        <v>75</v>
      </c>
      <c r="P55" s="1">
        <v>75</v>
      </c>
      <c r="Q55" s="1">
        <v>71</v>
      </c>
      <c r="R55" s="1">
        <v>134</v>
      </c>
      <c r="S55" s="1">
        <v>2</v>
      </c>
      <c r="T55" s="1">
        <v>9</v>
      </c>
      <c r="U55" s="1">
        <v>170.19</v>
      </c>
    </row>
    <row r="56" spans="1:21" s="1" customFormat="1">
      <c r="A56" s="1" t="s">
        <v>474</v>
      </c>
      <c r="B56" s="1" t="s">
        <v>493</v>
      </c>
      <c r="C56" s="1" t="s">
        <v>441</v>
      </c>
      <c r="D56" s="1" t="s">
        <v>259</v>
      </c>
      <c r="E56" s="1">
        <v>1986</v>
      </c>
      <c r="F56" s="1">
        <v>584</v>
      </c>
      <c r="G56" s="1" t="s">
        <v>453</v>
      </c>
      <c r="H56" s="1">
        <v>63</v>
      </c>
      <c r="I56" s="1">
        <v>62.1</v>
      </c>
      <c r="J56" s="1">
        <v>50</v>
      </c>
      <c r="K56" s="1">
        <v>53</v>
      </c>
      <c r="L56" s="1">
        <v>56</v>
      </c>
      <c r="M56" s="1">
        <v>56</v>
      </c>
      <c r="N56" s="1">
        <v>70</v>
      </c>
      <c r="O56" s="1">
        <v>74</v>
      </c>
      <c r="P56" s="1">
        <v>77</v>
      </c>
      <c r="Q56" s="1">
        <v>77</v>
      </c>
      <c r="R56" s="1">
        <v>133</v>
      </c>
      <c r="S56" s="1">
        <v>3</v>
      </c>
      <c r="U56" s="1">
        <v>166.87</v>
      </c>
    </row>
    <row r="57" spans="1:21" s="1" customFormat="1">
      <c r="A57" s="1" t="s">
        <v>474</v>
      </c>
      <c r="B57" s="1" t="s">
        <v>494</v>
      </c>
      <c r="D57" s="1" t="s">
        <v>259</v>
      </c>
      <c r="E57" s="1">
        <v>1993</v>
      </c>
      <c r="F57" s="1">
        <v>584</v>
      </c>
      <c r="G57" s="1" t="s">
        <v>453</v>
      </c>
      <c r="H57" s="1">
        <v>63</v>
      </c>
      <c r="I57" s="1">
        <v>62.7</v>
      </c>
      <c r="J57" s="1">
        <v>52</v>
      </c>
      <c r="K57" s="1">
        <v>55</v>
      </c>
      <c r="L57" s="1">
        <v>60</v>
      </c>
      <c r="M57" s="1">
        <v>55</v>
      </c>
      <c r="N57" s="1">
        <v>68</v>
      </c>
      <c r="O57" s="1">
        <v>72</v>
      </c>
      <c r="P57" s="1">
        <v>72</v>
      </c>
      <c r="Q57" s="1">
        <v>72</v>
      </c>
      <c r="R57" s="1">
        <v>127</v>
      </c>
      <c r="S57" s="1">
        <v>4</v>
      </c>
      <c r="T57" s="1">
        <v>7</v>
      </c>
      <c r="U57" s="1">
        <v>158.36000000000001</v>
      </c>
    </row>
    <row r="58" spans="1:21" s="1" customFormat="1">
      <c r="A58" s="1" t="s">
        <v>474</v>
      </c>
      <c r="B58" s="1" t="s">
        <v>495</v>
      </c>
      <c r="D58" s="1" t="s">
        <v>259</v>
      </c>
      <c r="E58" s="1">
        <v>1987</v>
      </c>
      <c r="F58" s="1">
        <v>584</v>
      </c>
      <c r="G58" s="1" t="s">
        <v>453</v>
      </c>
      <c r="H58" s="1">
        <v>63</v>
      </c>
      <c r="I58" s="1">
        <v>62.65</v>
      </c>
      <c r="J58" s="1">
        <v>57</v>
      </c>
      <c r="K58" s="1">
        <v>57</v>
      </c>
      <c r="L58" s="1">
        <v>62</v>
      </c>
      <c r="M58" s="1">
        <v>62</v>
      </c>
      <c r="N58" s="1">
        <v>57</v>
      </c>
      <c r="O58" s="1">
        <v>62</v>
      </c>
      <c r="P58" s="1">
        <v>62</v>
      </c>
      <c r="Q58" s="1">
        <v>62</v>
      </c>
      <c r="R58" s="1">
        <v>124</v>
      </c>
      <c r="S58" s="1">
        <v>5</v>
      </c>
      <c r="U58" s="1">
        <v>154.69999999999999</v>
      </c>
    </row>
    <row r="59" spans="1:21" s="1" customFormat="1">
      <c r="A59" s="1" t="s">
        <v>474</v>
      </c>
      <c r="B59" s="1" t="s">
        <v>496</v>
      </c>
      <c r="D59" s="1" t="s">
        <v>259</v>
      </c>
      <c r="E59" s="1">
        <v>1989</v>
      </c>
      <c r="F59" s="1">
        <v>584</v>
      </c>
      <c r="G59" s="1" t="s">
        <v>453</v>
      </c>
      <c r="H59" s="1">
        <v>63</v>
      </c>
      <c r="I59" s="1">
        <v>61.65</v>
      </c>
      <c r="J59" s="1">
        <v>54</v>
      </c>
      <c r="K59" s="1">
        <v>56</v>
      </c>
      <c r="L59" s="1">
        <v>58</v>
      </c>
      <c r="M59" s="1">
        <v>58</v>
      </c>
      <c r="N59" s="1">
        <v>63</v>
      </c>
      <c r="O59" s="1">
        <v>66</v>
      </c>
      <c r="P59" s="1">
        <v>70</v>
      </c>
      <c r="Q59" s="1">
        <v>66</v>
      </c>
      <c r="R59" s="1">
        <v>124</v>
      </c>
      <c r="S59" s="1">
        <v>5</v>
      </c>
      <c r="U59" s="1">
        <v>124</v>
      </c>
    </row>
    <row r="60" spans="1:21" s="1" customFormat="1">
      <c r="A60" s="1" t="s">
        <v>474</v>
      </c>
      <c r="B60" s="1" t="s">
        <v>497</v>
      </c>
      <c r="D60" s="1" t="s">
        <v>259</v>
      </c>
      <c r="E60" s="1">
        <v>1990</v>
      </c>
      <c r="F60" s="1">
        <v>584</v>
      </c>
      <c r="G60" s="1" t="s">
        <v>453</v>
      </c>
      <c r="H60" s="1">
        <v>63</v>
      </c>
      <c r="I60" s="1">
        <v>62.6</v>
      </c>
      <c r="J60" s="1">
        <v>48</v>
      </c>
      <c r="K60" s="1">
        <v>50</v>
      </c>
      <c r="L60" s="1">
        <v>52</v>
      </c>
      <c r="M60" s="1">
        <v>50</v>
      </c>
      <c r="N60" s="1">
        <v>65</v>
      </c>
      <c r="O60" s="1">
        <v>69</v>
      </c>
      <c r="P60" s="1">
        <v>73</v>
      </c>
      <c r="Q60" s="1">
        <v>73</v>
      </c>
      <c r="R60" s="1">
        <v>123</v>
      </c>
      <c r="S60" s="1">
        <v>7</v>
      </c>
      <c r="U60" s="1">
        <v>153.53</v>
      </c>
    </row>
    <row r="61" spans="1:21" s="1" customFormat="1">
      <c r="A61" s="1" t="s">
        <v>474</v>
      </c>
      <c r="B61" s="1" t="s">
        <v>498</v>
      </c>
      <c r="D61" s="1" t="s">
        <v>259</v>
      </c>
      <c r="E61" s="1">
        <v>1986</v>
      </c>
      <c r="F61" s="1">
        <v>584</v>
      </c>
      <c r="G61" s="1" t="s">
        <v>453</v>
      </c>
      <c r="H61" s="1">
        <v>63</v>
      </c>
      <c r="I61" s="1">
        <v>62.5</v>
      </c>
      <c r="J61" s="1">
        <v>41</v>
      </c>
      <c r="K61" s="1">
        <v>45</v>
      </c>
      <c r="L61" s="1">
        <v>50</v>
      </c>
      <c r="M61" s="1">
        <v>50</v>
      </c>
      <c r="N61" s="1">
        <v>65</v>
      </c>
      <c r="O61" s="1">
        <v>69</v>
      </c>
      <c r="P61" s="1">
        <v>72</v>
      </c>
      <c r="Q61" s="1">
        <v>72</v>
      </c>
      <c r="R61" s="1">
        <v>122</v>
      </c>
      <c r="S61" s="1">
        <v>8</v>
      </c>
      <c r="T61" s="1">
        <v>3</v>
      </c>
      <c r="U61" s="1">
        <v>152.44</v>
      </c>
    </row>
    <row r="62" spans="1:21" s="1" customFormat="1">
      <c r="A62" s="1" t="s">
        <v>474</v>
      </c>
      <c r="B62" s="1" t="s">
        <v>499</v>
      </c>
      <c r="C62" s="1" t="s">
        <v>458</v>
      </c>
      <c r="D62" s="1" t="s">
        <v>259</v>
      </c>
      <c r="E62" s="1">
        <v>1994</v>
      </c>
      <c r="F62" s="1">
        <v>584</v>
      </c>
      <c r="G62" s="1" t="s">
        <v>453</v>
      </c>
      <c r="H62" s="1">
        <v>63</v>
      </c>
      <c r="I62" s="1">
        <v>62.7</v>
      </c>
      <c r="J62" s="1">
        <v>48</v>
      </c>
      <c r="K62" s="1">
        <v>48</v>
      </c>
      <c r="L62" s="1">
        <v>48</v>
      </c>
      <c r="M62" s="1">
        <v>48</v>
      </c>
      <c r="N62" s="1">
        <v>59</v>
      </c>
      <c r="O62" s="1">
        <v>64</v>
      </c>
      <c r="P62" s="1">
        <v>69</v>
      </c>
      <c r="Q62" s="1">
        <v>64</v>
      </c>
      <c r="R62" s="1">
        <v>112</v>
      </c>
      <c r="S62" s="1">
        <v>9</v>
      </c>
      <c r="T62" s="1">
        <v>2</v>
      </c>
      <c r="U62" s="1">
        <v>139.66</v>
      </c>
    </row>
    <row r="63" spans="1:21" s="1" customFormat="1">
      <c r="A63" s="1" t="s">
        <v>474</v>
      </c>
      <c r="B63" s="1" t="s">
        <v>500</v>
      </c>
      <c r="C63" s="1" t="s">
        <v>473</v>
      </c>
      <c r="D63" s="1" t="s">
        <v>259</v>
      </c>
      <c r="E63" s="1">
        <v>1999</v>
      </c>
      <c r="F63" s="1">
        <v>594</v>
      </c>
      <c r="G63" s="1" t="s">
        <v>442</v>
      </c>
      <c r="H63" s="1">
        <v>63</v>
      </c>
      <c r="I63" s="1">
        <v>58.6</v>
      </c>
      <c r="J63" s="1">
        <v>54</v>
      </c>
      <c r="K63" s="1">
        <v>57</v>
      </c>
      <c r="L63" s="1">
        <v>57</v>
      </c>
      <c r="M63" s="1">
        <v>57</v>
      </c>
      <c r="N63" s="1">
        <v>67</v>
      </c>
      <c r="O63" s="1">
        <v>71</v>
      </c>
      <c r="P63" s="1">
        <v>74</v>
      </c>
      <c r="Q63" s="1">
        <v>74</v>
      </c>
      <c r="R63" s="1">
        <v>131</v>
      </c>
      <c r="S63" s="1">
        <v>1</v>
      </c>
      <c r="T63" s="1">
        <v>12</v>
      </c>
      <c r="U63" s="1">
        <v>170.89</v>
      </c>
    </row>
    <row r="64" spans="1:21" s="1" customFormat="1">
      <c r="A64" s="1" t="s">
        <v>474</v>
      </c>
      <c r="B64" s="1" t="s">
        <v>501</v>
      </c>
      <c r="D64" s="1" t="s">
        <v>259</v>
      </c>
      <c r="E64" s="1">
        <v>1999</v>
      </c>
      <c r="F64" s="1">
        <v>594</v>
      </c>
      <c r="G64" s="1" t="s">
        <v>442</v>
      </c>
      <c r="H64" s="1">
        <v>63</v>
      </c>
      <c r="I64" s="1">
        <v>62.9</v>
      </c>
      <c r="J64" s="1">
        <v>44</v>
      </c>
      <c r="K64" s="1">
        <v>46</v>
      </c>
      <c r="L64" s="1">
        <v>48</v>
      </c>
      <c r="M64" s="1">
        <v>48</v>
      </c>
      <c r="N64" s="1">
        <v>55</v>
      </c>
      <c r="O64" s="1">
        <v>58</v>
      </c>
      <c r="P64" s="1">
        <v>61</v>
      </c>
      <c r="Q64" s="1">
        <v>61</v>
      </c>
      <c r="R64" s="1">
        <v>109</v>
      </c>
      <c r="S64" s="1">
        <v>2</v>
      </c>
      <c r="U64" s="1">
        <v>135.63999999999999</v>
      </c>
    </row>
    <row r="65" spans="1:21" s="1" customFormat="1"/>
    <row r="66" spans="1:21" s="1" customFormat="1">
      <c r="A66" s="1" t="s">
        <v>502</v>
      </c>
      <c r="B66" s="1" t="s">
        <v>503</v>
      </c>
      <c r="C66" s="1" t="s">
        <v>473</v>
      </c>
      <c r="D66" s="1" t="s">
        <v>259</v>
      </c>
      <c r="E66" s="1">
        <v>1997</v>
      </c>
      <c r="F66" s="1">
        <v>572</v>
      </c>
      <c r="G66" s="1" t="s">
        <v>504</v>
      </c>
      <c r="H66" s="1">
        <v>69</v>
      </c>
      <c r="I66" s="1">
        <v>67.7</v>
      </c>
      <c r="J66" s="1">
        <v>60</v>
      </c>
      <c r="K66" s="1">
        <v>62</v>
      </c>
      <c r="L66" s="1">
        <v>64</v>
      </c>
      <c r="M66" s="1">
        <v>64</v>
      </c>
      <c r="N66" s="1">
        <v>70</v>
      </c>
      <c r="O66" s="1">
        <v>73</v>
      </c>
      <c r="P66" s="1">
        <v>75</v>
      </c>
      <c r="Q66" s="1">
        <v>75</v>
      </c>
      <c r="R66" s="1">
        <v>139</v>
      </c>
      <c r="S66" s="1">
        <v>1</v>
      </c>
      <c r="T66" s="1">
        <v>12</v>
      </c>
      <c r="U66" s="1">
        <v>165.51</v>
      </c>
    </row>
    <row r="67" spans="1:21" s="1" customFormat="1">
      <c r="A67" s="1" t="s">
        <v>502</v>
      </c>
      <c r="B67" s="1" t="s">
        <v>505</v>
      </c>
      <c r="C67" s="1" t="s">
        <v>458</v>
      </c>
      <c r="D67" s="1" t="s">
        <v>259</v>
      </c>
      <c r="E67" s="1">
        <v>1996</v>
      </c>
      <c r="F67" s="1">
        <v>572</v>
      </c>
      <c r="G67" s="1" t="s">
        <v>504</v>
      </c>
      <c r="H67" s="1">
        <v>69</v>
      </c>
      <c r="I67" s="1">
        <v>67.599999999999994</v>
      </c>
      <c r="J67" s="1">
        <v>54</v>
      </c>
      <c r="K67" s="1">
        <v>57</v>
      </c>
      <c r="L67" s="1">
        <v>60</v>
      </c>
      <c r="M67" s="1">
        <v>57</v>
      </c>
      <c r="N67" s="1">
        <v>80</v>
      </c>
      <c r="O67" s="1">
        <v>85</v>
      </c>
      <c r="P67" s="1">
        <v>87</v>
      </c>
      <c r="Q67" s="1">
        <v>80</v>
      </c>
      <c r="R67" s="1">
        <v>137</v>
      </c>
      <c r="S67" s="1">
        <v>2</v>
      </c>
      <c r="T67" s="1">
        <v>9</v>
      </c>
      <c r="U67" s="1">
        <v>163.27000000000001</v>
      </c>
    </row>
    <row r="68" spans="1:21" s="1" customFormat="1">
      <c r="A68" s="1" t="s">
        <v>502</v>
      </c>
      <c r="B68" s="1" t="s">
        <v>506</v>
      </c>
      <c r="D68" s="1" t="s">
        <v>259</v>
      </c>
      <c r="E68" s="1">
        <v>1972</v>
      </c>
      <c r="F68" s="1">
        <v>578</v>
      </c>
      <c r="G68" s="1" t="s">
        <v>451</v>
      </c>
      <c r="H68" s="1">
        <v>69</v>
      </c>
      <c r="I68" s="1">
        <v>66.650000000000006</v>
      </c>
      <c r="J68" s="1">
        <v>30</v>
      </c>
      <c r="K68" s="1">
        <v>32</v>
      </c>
      <c r="L68" s="1">
        <v>34</v>
      </c>
      <c r="M68" s="1">
        <v>34</v>
      </c>
      <c r="N68" s="1">
        <v>46</v>
      </c>
      <c r="O68" s="1">
        <v>50</v>
      </c>
      <c r="P68" s="1">
        <v>50</v>
      </c>
      <c r="Q68" s="1">
        <v>46</v>
      </c>
      <c r="R68" s="1">
        <v>80</v>
      </c>
      <c r="S68" s="1">
        <v>1</v>
      </c>
      <c r="U68" s="1">
        <v>96.12</v>
      </c>
    </row>
    <row r="69" spans="1:21" s="1" customFormat="1">
      <c r="A69" s="1" t="s">
        <v>502</v>
      </c>
      <c r="B69" s="1" t="s">
        <v>507</v>
      </c>
      <c r="C69" s="1" t="s">
        <v>441</v>
      </c>
      <c r="D69" s="1" t="s">
        <v>259</v>
      </c>
      <c r="E69" s="1">
        <v>1987</v>
      </c>
      <c r="F69" s="1">
        <v>585</v>
      </c>
      <c r="G69" s="1" t="s">
        <v>453</v>
      </c>
      <c r="H69" s="1">
        <v>69</v>
      </c>
      <c r="I69" s="1">
        <v>68.400000000000006</v>
      </c>
      <c r="J69" s="1">
        <v>72</v>
      </c>
      <c r="K69" s="1">
        <v>72</v>
      </c>
      <c r="L69" s="1">
        <v>75</v>
      </c>
      <c r="M69" s="1">
        <v>75</v>
      </c>
      <c r="N69" s="1">
        <v>100</v>
      </c>
      <c r="O69" s="1">
        <v>100</v>
      </c>
      <c r="P69" s="1">
        <v>100</v>
      </c>
      <c r="Q69" s="1">
        <v>100</v>
      </c>
      <c r="R69" s="1">
        <v>175</v>
      </c>
      <c r="S69" s="1">
        <v>1</v>
      </c>
      <c r="T69" s="1">
        <v>12</v>
      </c>
      <c r="U69" s="1">
        <v>207.18</v>
      </c>
    </row>
    <row r="70" spans="1:21" s="1" customFormat="1">
      <c r="A70" s="1" t="s">
        <v>502</v>
      </c>
      <c r="B70" s="1" t="s">
        <v>508</v>
      </c>
      <c r="C70" s="1" t="s">
        <v>441</v>
      </c>
      <c r="D70" s="1" t="s">
        <v>259</v>
      </c>
      <c r="E70" s="1">
        <v>1991</v>
      </c>
      <c r="F70" s="1">
        <v>585</v>
      </c>
      <c r="G70" s="1" t="s">
        <v>453</v>
      </c>
      <c r="H70" s="1">
        <v>69</v>
      </c>
      <c r="I70" s="1">
        <v>67.849999999999994</v>
      </c>
      <c r="J70" s="1">
        <v>56</v>
      </c>
      <c r="K70" s="1">
        <v>56</v>
      </c>
      <c r="L70" s="1">
        <v>56</v>
      </c>
      <c r="M70" s="1">
        <v>56</v>
      </c>
      <c r="N70" s="1">
        <v>70</v>
      </c>
      <c r="O70" s="1">
        <v>73</v>
      </c>
      <c r="P70" s="1">
        <v>76</v>
      </c>
      <c r="Q70" s="1">
        <v>73</v>
      </c>
      <c r="R70" s="1">
        <v>129</v>
      </c>
      <c r="S70" s="1">
        <v>2</v>
      </c>
      <c r="U70" s="1">
        <v>153.41</v>
      </c>
    </row>
    <row r="71" spans="1:21" s="1" customFormat="1">
      <c r="A71" s="1" t="s">
        <v>502</v>
      </c>
      <c r="B71" s="1" t="s">
        <v>509</v>
      </c>
      <c r="D71" s="1" t="s">
        <v>259</v>
      </c>
      <c r="E71" s="1">
        <v>1990</v>
      </c>
      <c r="F71" s="1">
        <v>585</v>
      </c>
      <c r="G71" s="1" t="s">
        <v>453</v>
      </c>
      <c r="H71" s="1">
        <v>69</v>
      </c>
      <c r="I71" s="1">
        <v>65.25</v>
      </c>
      <c r="J71" s="1">
        <v>54</v>
      </c>
      <c r="K71" s="1">
        <v>57</v>
      </c>
      <c r="L71" s="1">
        <v>62</v>
      </c>
      <c r="M71" s="1">
        <v>57</v>
      </c>
      <c r="N71" s="1">
        <v>67</v>
      </c>
      <c r="O71" s="1">
        <v>70</v>
      </c>
      <c r="P71" s="1">
        <v>74</v>
      </c>
      <c r="Q71" s="1">
        <v>70</v>
      </c>
      <c r="R71" s="1">
        <v>127</v>
      </c>
      <c r="S71" s="1">
        <v>3</v>
      </c>
      <c r="T71" s="1">
        <v>8</v>
      </c>
      <c r="U71" s="1">
        <v>154.51</v>
      </c>
    </row>
    <row r="72" spans="1:21" s="1" customFormat="1">
      <c r="A72" s="1" t="s">
        <v>502</v>
      </c>
      <c r="B72" s="1" t="s">
        <v>510</v>
      </c>
      <c r="D72" s="1" t="s">
        <v>259</v>
      </c>
      <c r="E72" s="1">
        <v>1987</v>
      </c>
      <c r="F72" s="1">
        <v>585</v>
      </c>
      <c r="G72" s="1" t="s">
        <v>453</v>
      </c>
      <c r="H72" s="1">
        <v>69</v>
      </c>
      <c r="I72" s="1">
        <v>65.75</v>
      </c>
      <c r="J72" s="1">
        <v>53</v>
      </c>
      <c r="K72" s="1">
        <v>53</v>
      </c>
      <c r="L72" s="1">
        <v>60</v>
      </c>
      <c r="M72" s="1">
        <v>60</v>
      </c>
      <c r="N72" s="1">
        <v>67</v>
      </c>
      <c r="O72" s="1">
        <v>72</v>
      </c>
      <c r="P72" s="1">
        <v>72</v>
      </c>
      <c r="Q72" s="1">
        <v>67</v>
      </c>
      <c r="R72" s="1">
        <v>127</v>
      </c>
      <c r="S72" s="1">
        <v>3</v>
      </c>
      <c r="U72" s="1">
        <v>153.80000000000001</v>
      </c>
    </row>
    <row r="73" spans="1:21" s="1" customFormat="1">
      <c r="A73" s="1" t="s">
        <v>502</v>
      </c>
      <c r="B73" s="1" t="s">
        <v>511</v>
      </c>
      <c r="C73" s="1" t="s">
        <v>512</v>
      </c>
      <c r="D73" s="1" t="s">
        <v>259</v>
      </c>
      <c r="E73" s="1">
        <v>1998</v>
      </c>
      <c r="F73" s="1">
        <v>595</v>
      </c>
      <c r="G73" s="1" t="s">
        <v>442</v>
      </c>
      <c r="H73" s="1">
        <v>69</v>
      </c>
      <c r="I73" s="1">
        <v>68.55</v>
      </c>
      <c r="J73" s="1">
        <v>64</v>
      </c>
      <c r="K73" s="1">
        <v>67</v>
      </c>
      <c r="L73" s="1">
        <v>67</v>
      </c>
      <c r="M73" s="1">
        <v>67</v>
      </c>
      <c r="N73" s="1">
        <v>74</v>
      </c>
      <c r="O73" s="1">
        <v>77</v>
      </c>
      <c r="P73" s="1">
        <v>80</v>
      </c>
      <c r="Q73" s="1">
        <v>77</v>
      </c>
      <c r="R73" s="1">
        <v>144</v>
      </c>
      <c r="S73" s="1">
        <v>1</v>
      </c>
      <c r="U73" s="1">
        <v>170.27</v>
      </c>
    </row>
    <row r="74" spans="1:21" s="1" customFormat="1">
      <c r="A74" s="1" t="s">
        <v>502</v>
      </c>
      <c r="B74" s="1" t="s">
        <v>513</v>
      </c>
      <c r="D74" s="1" t="s">
        <v>259</v>
      </c>
      <c r="E74" s="1">
        <v>2000</v>
      </c>
      <c r="F74" s="1">
        <v>595</v>
      </c>
      <c r="G74" s="1" t="s">
        <v>442</v>
      </c>
      <c r="H74" s="1">
        <v>69</v>
      </c>
      <c r="I74" s="1">
        <v>65.650000000000006</v>
      </c>
      <c r="J74" s="1">
        <v>39</v>
      </c>
      <c r="K74" s="1">
        <v>41</v>
      </c>
      <c r="L74" s="1">
        <v>43</v>
      </c>
      <c r="M74" s="1">
        <v>41</v>
      </c>
      <c r="N74" s="1">
        <v>48</v>
      </c>
      <c r="O74" s="1">
        <v>53</v>
      </c>
      <c r="P74" s="1">
        <v>55</v>
      </c>
      <c r="Q74" s="1">
        <v>53</v>
      </c>
      <c r="R74" s="1">
        <v>94</v>
      </c>
      <c r="S74" s="1">
        <v>2</v>
      </c>
      <c r="U74" s="1">
        <v>113.94</v>
      </c>
    </row>
    <row r="75" spans="1:21" s="1" customFormat="1">
      <c r="A75" s="1" t="s">
        <v>502</v>
      </c>
      <c r="B75" s="1" t="s">
        <v>514</v>
      </c>
      <c r="D75" s="1" t="s">
        <v>259</v>
      </c>
      <c r="E75" s="1">
        <v>1995</v>
      </c>
      <c r="F75" s="1">
        <v>628</v>
      </c>
      <c r="G75" s="1" t="s">
        <v>504</v>
      </c>
      <c r="H75" s="1">
        <v>75</v>
      </c>
      <c r="I75" s="1">
        <v>71.2</v>
      </c>
      <c r="J75" s="1">
        <v>68</v>
      </c>
      <c r="K75" s="1">
        <v>73</v>
      </c>
      <c r="L75" s="1">
        <v>77</v>
      </c>
      <c r="M75" s="1">
        <v>73</v>
      </c>
      <c r="N75" s="1">
        <v>85</v>
      </c>
      <c r="O75" s="1">
        <v>85</v>
      </c>
      <c r="P75" s="1">
        <v>91</v>
      </c>
      <c r="Q75" s="1">
        <v>85</v>
      </c>
      <c r="R75" s="1">
        <v>158</v>
      </c>
      <c r="S75" s="1">
        <v>1</v>
      </c>
      <c r="U75" s="1">
        <v>183.06</v>
      </c>
    </row>
    <row r="76" spans="1:21" s="1" customFormat="1">
      <c r="A76" s="1" t="s">
        <v>502</v>
      </c>
      <c r="B76" s="1" t="s">
        <v>515</v>
      </c>
      <c r="D76" s="1" t="s">
        <v>259</v>
      </c>
      <c r="E76" s="1">
        <v>1980</v>
      </c>
      <c r="F76" s="1">
        <v>579</v>
      </c>
      <c r="G76" s="1" t="s">
        <v>451</v>
      </c>
      <c r="H76" s="1">
        <v>75</v>
      </c>
      <c r="I76" s="1">
        <v>71.849999999999994</v>
      </c>
      <c r="J76" s="1">
        <v>61</v>
      </c>
      <c r="K76" s="1">
        <v>63</v>
      </c>
      <c r="L76" s="1">
        <v>65</v>
      </c>
      <c r="M76" s="1">
        <v>65</v>
      </c>
      <c r="N76" s="1">
        <v>75</v>
      </c>
      <c r="O76" s="1">
        <v>78</v>
      </c>
      <c r="P76" s="1">
        <v>81</v>
      </c>
      <c r="Q76" s="1">
        <v>81</v>
      </c>
      <c r="R76" s="1">
        <v>146</v>
      </c>
      <c r="S76" s="1">
        <v>1</v>
      </c>
      <c r="U76" s="1">
        <v>168.36</v>
      </c>
    </row>
    <row r="77" spans="1:21" s="1" customFormat="1"/>
    <row r="78" spans="1:21" s="1" customFormat="1">
      <c r="A78" s="1" t="s">
        <v>516</v>
      </c>
      <c r="B78" s="1" t="s">
        <v>517</v>
      </c>
      <c r="C78" s="1" t="s">
        <v>315</v>
      </c>
      <c r="D78" s="1" t="s">
        <v>259</v>
      </c>
      <c r="E78" s="1">
        <v>1980</v>
      </c>
      <c r="F78" s="1">
        <v>579</v>
      </c>
      <c r="G78" s="1" t="s">
        <v>451</v>
      </c>
      <c r="H78" s="1">
        <v>75</v>
      </c>
      <c r="I78" s="1">
        <v>71.099999999999994</v>
      </c>
      <c r="J78" s="1">
        <v>47</v>
      </c>
      <c r="K78" s="1">
        <v>54</v>
      </c>
      <c r="L78" s="1">
        <v>54</v>
      </c>
      <c r="M78" s="1">
        <v>54</v>
      </c>
      <c r="N78" s="1">
        <v>60</v>
      </c>
      <c r="O78" s="1">
        <v>64</v>
      </c>
      <c r="P78" s="1">
        <v>66</v>
      </c>
      <c r="Q78" s="1">
        <v>66</v>
      </c>
      <c r="R78" s="1">
        <v>120</v>
      </c>
      <c r="S78" s="1">
        <v>2</v>
      </c>
      <c r="U78" s="1">
        <v>139.13</v>
      </c>
    </row>
    <row r="79" spans="1:21" s="1" customFormat="1">
      <c r="A79" s="1" t="s">
        <v>518</v>
      </c>
      <c r="B79" s="1" t="s">
        <v>519</v>
      </c>
      <c r="D79" s="1" t="s">
        <v>259</v>
      </c>
      <c r="E79" s="1">
        <v>1973</v>
      </c>
      <c r="F79" s="1">
        <v>579</v>
      </c>
      <c r="G79" s="1" t="s">
        <v>451</v>
      </c>
      <c r="H79" s="1">
        <v>75</v>
      </c>
      <c r="I79" s="1">
        <v>84.4</v>
      </c>
      <c r="J79" s="1">
        <v>47</v>
      </c>
      <c r="K79" s="1">
        <v>47</v>
      </c>
      <c r="L79" s="1">
        <v>50</v>
      </c>
      <c r="M79" s="1">
        <v>50</v>
      </c>
      <c r="N79" s="1">
        <v>64</v>
      </c>
      <c r="O79" s="1">
        <v>67</v>
      </c>
      <c r="P79" s="1">
        <v>67</v>
      </c>
      <c r="Q79" s="1">
        <v>64</v>
      </c>
      <c r="R79" s="1">
        <v>114</v>
      </c>
      <c r="S79" s="1">
        <v>3</v>
      </c>
      <c r="U79" s="1">
        <v>122.52</v>
      </c>
    </row>
    <row r="80" spans="1:21" s="1" customFormat="1">
      <c r="A80" s="1" t="s">
        <v>516</v>
      </c>
      <c r="B80" s="1" t="s">
        <v>520</v>
      </c>
      <c r="D80" s="1" t="s">
        <v>259</v>
      </c>
      <c r="E80" s="1">
        <v>1972</v>
      </c>
      <c r="F80" s="1">
        <v>579</v>
      </c>
      <c r="G80" s="1" t="s">
        <v>451</v>
      </c>
      <c r="H80" s="1">
        <v>75</v>
      </c>
      <c r="I80" s="1">
        <v>72</v>
      </c>
      <c r="J80" s="1">
        <v>40</v>
      </c>
      <c r="K80" s="1">
        <v>42</v>
      </c>
      <c r="L80" s="1">
        <v>44</v>
      </c>
      <c r="M80" s="1">
        <v>44</v>
      </c>
      <c r="N80" s="1">
        <v>53</v>
      </c>
      <c r="O80" s="1">
        <v>56</v>
      </c>
      <c r="P80" s="1">
        <v>57</v>
      </c>
      <c r="Q80" s="1">
        <v>53</v>
      </c>
      <c r="R80" s="1">
        <v>97</v>
      </c>
      <c r="S80" s="1">
        <v>4</v>
      </c>
      <c r="U80" s="1">
        <v>111.74</v>
      </c>
    </row>
    <row r="81" spans="1:21" s="1" customFormat="1">
      <c r="A81" s="1" t="s">
        <v>516</v>
      </c>
      <c r="B81" s="1" t="s">
        <v>521</v>
      </c>
      <c r="D81" s="1" t="s">
        <v>259</v>
      </c>
      <c r="E81" s="1">
        <v>1993</v>
      </c>
      <c r="F81" s="1">
        <v>586</v>
      </c>
      <c r="G81" s="1" t="s">
        <v>453</v>
      </c>
      <c r="H81" s="1">
        <v>75</v>
      </c>
      <c r="I81" s="1">
        <v>74.05</v>
      </c>
      <c r="J81" s="1">
        <v>45</v>
      </c>
      <c r="K81" s="1">
        <v>45</v>
      </c>
      <c r="L81" s="1">
        <v>45</v>
      </c>
      <c r="M81" s="1">
        <v>0</v>
      </c>
      <c r="N81" s="1">
        <v>55</v>
      </c>
      <c r="O81" s="1">
        <v>58</v>
      </c>
      <c r="P81" s="1">
        <v>64</v>
      </c>
      <c r="Q81" s="1">
        <v>58</v>
      </c>
      <c r="R81" s="1">
        <v>0</v>
      </c>
      <c r="S81" s="1">
        <v>0</v>
      </c>
      <c r="T81" s="1">
        <v>0</v>
      </c>
      <c r="U81" s="1">
        <v>0</v>
      </c>
    </row>
    <row r="82" spans="1:21" s="1" customFormat="1">
      <c r="A82" s="1" t="s">
        <v>516</v>
      </c>
      <c r="B82" s="1" t="s">
        <v>522</v>
      </c>
      <c r="C82" s="1" t="s">
        <v>458</v>
      </c>
      <c r="D82" s="1" t="s">
        <v>259</v>
      </c>
      <c r="E82" s="1">
        <v>1994</v>
      </c>
      <c r="F82" s="1">
        <v>586</v>
      </c>
      <c r="G82" s="1" t="s">
        <v>453</v>
      </c>
      <c r="H82" s="1">
        <v>75</v>
      </c>
      <c r="I82" s="1">
        <v>74.7</v>
      </c>
      <c r="J82" s="1">
        <v>56</v>
      </c>
      <c r="K82" s="1">
        <v>61</v>
      </c>
      <c r="L82" s="1">
        <v>65</v>
      </c>
      <c r="M82" s="1">
        <v>56</v>
      </c>
      <c r="N82" s="1">
        <v>84</v>
      </c>
      <c r="O82" s="1">
        <v>91</v>
      </c>
      <c r="P82" s="1">
        <v>91</v>
      </c>
      <c r="Q82" s="1">
        <v>84</v>
      </c>
      <c r="R82" s="1">
        <v>140</v>
      </c>
      <c r="S82" s="1">
        <v>1</v>
      </c>
      <c r="T82" s="1">
        <v>12</v>
      </c>
      <c r="U82" s="1">
        <v>158.37</v>
      </c>
    </row>
    <row r="83" spans="1:21" s="1" customFormat="1">
      <c r="A83" s="1" t="s">
        <v>516</v>
      </c>
      <c r="B83" s="1" t="s">
        <v>523</v>
      </c>
      <c r="D83" s="1" t="s">
        <v>259</v>
      </c>
      <c r="E83" s="1">
        <v>1990</v>
      </c>
      <c r="F83" s="1">
        <v>586</v>
      </c>
      <c r="G83" s="1" t="s">
        <v>453</v>
      </c>
      <c r="H83" s="1">
        <v>75</v>
      </c>
      <c r="I83" s="1">
        <v>71.150000000000006</v>
      </c>
      <c r="J83" s="1">
        <v>52</v>
      </c>
      <c r="K83" s="1">
        <v>55</v>
      </c>
      <c r="L83" s="1">
        <v>57</v>
      </c>
      <c r="M83" s="1">
        <v>57</v>
      </c>
      <c r="N83" s="1">
        <v>70</v>
      </c>
      <c r="O83" s="1">
        <v>70</v>
      </c>
      <c r="P83" s="1">
        <v>70</v>
      </c>
      <c r="Q83" s="1">
        <v>70</v>
      </c>
      <c r="R83" s="1">
        <v>127</v>
      </c>
      <c r="S83" s="1">
        <v>2</v>
      </c>
      <c r="U83" s="1">
        <v>147.19</v>
      </c>
    </row>
    <row r="84" spans="1:21" s="1" customFormat="1">
      <c r="A84" s="1" t="s">
        <v>516</v>
      </c>
      <c r="B84" s="1" t="s">
        <v>524</v>
      </c>
      <c r="C84" s="1">
        <v>813</v>
      </c>
      <c r="D84" s="1" t="s">
        <v>259</v>
      </c>
      <c r="E84" s="1">
        <v>1981</v>
      </c>
      <c r="F84" s="1">
        <v>586</v>
      </c>
      <c r="G84" s="1" t="s">
        <v>453</v>
      </c>
      <c r="H84" s="1">
        <v>75</v>
      </c>
      <c r="I84" s="1">
        <v>71.900000000000006</v>
      </c>
      <c r="J84" s="1">
        <v>50</v>
      </c>
      <c r="K84" s="1">
        <v>54</v>
      </c>
      <c r="L84" s="1">
        <v>57</v>
      </c>
      <c r="M84" s="1">
        <v>54</v>
      </c>
      <c r="N84" s="1">
        <v>66</v>
      </c>
      <c r="O84" s="1">
        <v>70</v>
      </c>
      <c r="P84" s="1">
        <v>72</v>
      </c>
      <c r="Q84" s="1">
        <v>70</v>
      </c>
      <c r="R84" s="1">
        <v>124</v>
      </c>
      <c r="S84" s="1">
        <v>3</v>
      </c>
      <c r="T84" s="1">
        <v>8</v>
      </c>
      <c r="U84" s="1">
        <v>142.94</v>
      </c>
    </row>
    <row r="85" spans="1:21" s="1" customFormat="1">
      <c r="A85" s="1" t="s">
        <v>518</v>
      </c>
      <c r="B85" s="1" t="s">
        <v>525</v>
      </c>
      <c r="D85" s="1" t="s">
        <v>259</v>
      </c>
      <c r="E85" s="1">
        <v>1986</v>
      </c>
      <c r="F85" s="1">
        <v>629</v>
      </c>
      <c r="G85" s="1" t="s">
        <v>453</v>
      </c>
      <c r="H85" s="1">
        <v>76</v>
      </c>
      <c r="I85" s="1">
        <v>82.4</v>
      </c>
      <c r="J85" s="1">
        <v>85</v>
      </c>
      <c r="K85" s="1">
        <v>85</v>
      </c>
      <c r="L85" s="1">
        <v>88</v>
      </c>
      <c r="M85" s="1">
        <v>88</v>
      </c>
      <c r="N85" s="1">
        <v>97</v>
      </c>
      <c r="O85" s="1">
        <v>100</v>
      </c>
      <c r="P85" s="1">
        <v>103</v>
      </c>
      <c r="Q85" s="1">
        <v>100</v>
      </c>
      <c r="R85" s="1">
        <v>188</v>
      </c>
      <c r="S85" s="1">
        <v>1</v>
      </c>
      <c r="U85" s="1">
        <v>203.87</v>
      </c>
    </row>
    <row r="86" spans="1:21" s="1" customFormat="1">
      <c r="A86" s="1" t="s">
        <v>518</v>
      </c>
      <c r="B86" s="1" t="s">
        <v>526</v>
      </c>
      <c r="C86" s="1" t="s">
        <v>527</v>
      </c>
      <c r="D86" s="1" t="s">
        <v>259</v>
      </c>
      <c r="E86" s="1">
        <v>1989</v>
      </c>
      <c r="F86" s="1">
        <v>629</v>
      </c>
      <c r="G86" s="1" t="s">
        <v>453</v>
      </c>
      <c r="H86" s="1">
        <v>76</v>
      </c>
      <c r="I86" s="1">
        <v>95.95</v>
      </c>
      <c r="J86" s="1">
        <v>80</v>
      </c>
      <c r="K86" s="1">
        <v>84</v>
      </c>
      <c r="L86" s="1">
        <v>87</v>
      </c>
      <c r="M86" s="1">
        <v>84</v>
      </c>
      <c r="N86" s="1">
        <v>100</v>
      </c>
      <c r="O86" s="1">
        <v>103</v>
      </c>
      <c r="P86" s="1">
        <v>105</v>
      </c>
      <c r="Q86" s="1">
        <v>103</v>
      </c>
      <c r="R86" s="1">
        <v>187</v>
      </c>
      <c r="S86" s="1">
        <v>2</v>
      </c>
      <c r="U86" s="1">
        <v>193.27</v>
      </c>
    </row>
    <row r="87" spans="1:21" s="1" customFormat="1">
      <c r="A87" s="1" t="s">
        <v>518</v>
      </c>
      <c r="B87" s="1" t="s">
        <v>528</v>
      </c>
      <c r="C87" s="1" t="s">
        <v>441</v>
      </c>
      <c r="D87" s="1" t="s">
        <v>259</v>
      </c>
      <c r="E87" s="1">
        <v>1991</v>
      </c>
      <c r="F87" s="1">
        <v>629</v>
      </c>
      <c r="G87" s="1" t="s">
        <v>453</v>
      </c>
      <c r="H87" s="1">
        <v>76</v>
      </c>
      <c r="I87" s="1">
        <v>87.65</v>
      </c>
      <c r="J87" s="1">
        <v>62</v>
      </c>
      <c r="K87" s="1">
        <v>62</v>
      </c>
      <c r="L87" s="1">
        <v>62</v>
      </c>
      <c r="M87" s="1">
        <v>62</v>
      </c>
      <c r="N87" s="1">
        <v>75</v>
      </c>
      <c r="O87" s="1">
        <v>80</v>
      </c>
      <c r="P87" s="1">
        <v>84</v>
      </c>
      <c r="Q87" s="1">
        <v>84</v>
      </c>
      <c r="R87" s="1">
        <v>146</v>
      </c>
      <c r="S87" s="1">
        <v>3</v>
      </c>
      <c r="T87" s="1">
        <v>8</v>
      </c>
      <c r="U87" s="1">
        <v>154.87</v>
      </c>
    </row>
    <row r="88" spans="1:21" s="1" customFormat="1">
      <c r="A88" s="1" t="s">
        <v>518</v>
      </c>
      <c r="B88" s="1" t="s">
        <v>529</v>
      </c>
      <c r="D88" s="1" t="s">
        <v>259</v>
      </c>
      <c r="E88" s="1">
        <v>1990</v>
      </c>
      <c r="F88" s="1">
        <v>629</v>
      </c>
      <c r="G88" s="1" t="s">
        <v>453</v>
      </c>
      <c r="H88" s="1">
        <v>76</v>
      </c>
      <c r="I88" s="1">
        <v>79.25</v>
      </c>
      <c r="J88" s="1">
        <v>51</v>
      </c>
      <c r="K88" s="1">
        <v>51</v>
      </c>
      <c r="L88" s="1">
        <v>52</v>
      </c>
      <c r="M88" s="1">
        <v>52</v>
      </c>
      <c r="N88" s="1">
        <v>64</v>
      </c>
      <c r="O88" s="1">
        <v>70</v>
      </c>
      <c r="P88" s="1">
        <v>74</v>
      </c>
      <c r="Q88" s="1">
        <v>64</v>
      </c>
      <c r="R88" s="1">
        <v>116</v>
      </c>
      <c r="S88" s="1">
        <v>4</v>
      </c>
      <c r="U88" s="1">
        <v>127.79</v>
      </c>
    </row>
    <row r="89" spans="1:21" s="1" customFormat="1">
      <c r="A89" s="1" t="s">
        <v>518</v>
      </c>
      <c r="B89" s="1" t="s">
        <v>530</v>
      </c>
      <c r="D89" s="1" t="s">
        <v>259</v>
      </c>
      <c r="E89" s="1">
        <v>1988</v>
      </c>
      <c r="F89" s="1">
        <v>629</v>
      </c>
      <c r="G89" s="1" t="s">
        <v>453</v>
      </c>
      <c r="H89" s="1">
        <v>76</v>
      </c>
      <c r="I89" s="1">
        <v>100.3</v>
      </c>
      <c r="J89" s="1">
        <v>40</v>
      </c>
      <c r="K89" s="1">
        <v>43</v>
      </c>
      <c r="L89" s="1">
        <v>45</v>
      </c>
      <c r="M89" s="1">
        <v>45</v>
      </c>
      <c r="N89" s="1">
        <v>52</v>
      </c>
      <c r="O89" s="1">
        <v>54</v>
      </c>
      <c r="P89" s="1">
        <v>57</v>
      </c>
      <c r="Q89" s="1">
        <v>54</v>
      </c>
      <c r="R89" s="1">
        <v>99</v>
      </c>
      <c r="S89" s="1">
        <v>5</v>
      </c>
      <c r="U89" s="1">
        <v>101.3</v>
      </c>
    </row>
    <row r="90" spans="1:21" s="1" customFormat="1"/>
    <row r="91" spans="1:21" s="1" customFormat="1">
      <c r="A91" s="1" t="s">
        <v>443</v>
      </c>
      <c r="B91" s="1" t="s">
        <v>531</v>
      </c>
      <c r="C91" s="1" t="s">
        <v>441</v>
      </c>
      <c r="D91" s="1" t="s">
        <v>111</v>
      </c>
      <c r="E91" s="1">
        <v>2003</v>
      </c>
      <c r="F91" s="1">
        <v>614</v>
      </c>
      <c r="G91" s="1" t="s">
        <v>442</v>
      </c>
      <c r="H91" s="1">
        <v>39</v>
      </c>
      <c r="I91" s="1">
        <v>35.700000000000003</v>
      </c>
      <c r="J91" s="1">
        <v>30</v>
      </c>
      <c r="K91" s="1">
        <v>33</v>
      </c>
      <c r="L91" s="1">
        <v>33</v>
      </c>
      <c r="M91" s="1">
        <v>33</v>
      </c>
      <c r="N91" s="1">
        <v>42</v>
      </c>
      <c r="O91" s="1">
        <v>45</v>
      </c>
      <c r="P91" s="1">
        <v>47</v>
      </c>
      <c r="Q91" s="1">
        <v>47</v>
      </c>
      <c r="R91" s="1">
        <v>80</v>
      </c>
      <c r="S91" s="1">
        <v>1</v>
      </c>
      <c r="U91" s="1">
        <v>188.07</v>
      </c>
    </row>
    <row r="92" spans="1:21" s="1" customFormat="1"/>
    <row r="93" spans="1:21" s="1" customFormat="1">
      <c r="A93" s="1" t="s">
        <v>532</v>
      </c>
      <c r="B93" s="1" t="s">
        <v>533</v>
      </c>
      <c r="C93" s="1" t="s">
        <v>441</v>
      </c>
      <c r="D93" s="1" t="s">
        <v>111</v>
      </c>
      <c r="E93" s="1">
        <v>2000</v>
      </c>
      <c r="F93" s="1">
        <v>615</v>
      </c>
      <c r="G93" s="1" t="s">
        <v>442</v>
      </c>
      <c r="H93" s="1">
        <v>56</v>
      </c>
      <c r="I93" s="1">
        <v>55.05</v>
      </c>
      <c r="J93" s="1">
        <v>50</v>
      </c>
      <c r="K93" s="1">
        <v>53</v>
      </c>
      <c r="L93" s="1">
        <v>56</v>
      </c>
      <c r="M93" s="1">
        <v>53</v>
      </c>
      <c r="N93" s="1">
        <v>70</v>
      </c>
      <c r="O93" s="1">
        <v>74</v>
      </c>
      <c r="P93" s="1">
        <v>74</v>
      </c>
      <c r="Q93" s="1">
        <v>74</v>
      </c>
      <c r="R93" s="1">
        <v>127</v>
      </c>
      <c r="S93" s="1">
        <v>1</v>
      </c>
      <c r="T93" s="1">
        <v>12</v>
      </c>
      <c r="U93" s="1">
        <v>199.42</v>
      </c>
    </row>
    <row r="94" spans="1:21" s="1" customFormat="1"/>
    <row r="95" spans="1:21" s="1" customFormat="1">
      <c r="A95" s="1" t="s">
        <v>534</v>
      </c>
      <c r="B95" s="1" t="s">
        <v>535</v>
      </c>
      <c r="D95" s="1" t="s">
        <v>111</v>
      </c>
      <c r="E95" s="1">
        <v>1980</v>
      </c>
      <c r="F95" s="1">
        <v>597</v>
      </c>
      <c r="G95" s="1" t="s">
        <v>451</v>
      </c>
      <c r="H95" s="1">
        <v>62</v>
      </c>
      <c r="I95" s="1">
        <v>61.75</v>
      </c>
      <c r="J95" s="1">
        <v>85</v>
      </c>
      <c r="K95" s="1">
        <v>90</v>
      </c>
      <c r="L95" s="1">
        <v>98</v>
      </c>
      <c r="M95" s="1">
        <v>90</v>
      </c>
      <c r="N95" s="1">
        <v>110</v>
      </c>
      <c r="O95" s="1">
        <v>110</v>
      </c>
      <c r="P95" s="1">
        <v>110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</row>
    <row r="96" spans="1:21" s="1" customFormat="1">
      <c r="A96" s="1" t="s">
        <v>534</v>
      </c>
      <c r="B96" s="1" t="s">
        <v>536</v>
      </c>
      <c r="C96" s="1" t="s">
        <v>537</v>
      </c>
      <c r="D96" s="1" t="s">
        <v>111</v>
      </c>
      <c r="E96" s="1">
        <v>1989</v>
      </c>
      <c r="F96" s="1">
        <v>608</v>
      </c>
      <c r="G96" s="1" t="s">
        <v>453</v>
      </c>
      <c r="H96" s="1">
        <v>62</v>
      </c>
      <c r="I96" s="1">
        <v>61.6</v>
      </c>
      <c r="J96" s="1">
        <v>85</v>
      </c>
      <c r="K96" s="1">
        <v>89</v>
      </c>
      <c r="L96" s="1">
        <v>92</v>
      </c>
      <c r="M96" s="1">
        <v>92</v>
      </c>
      <c r="N96" s="1">
        <v>113</v>
      </c>
      <c r="O96" s="1">
        <v>118</v>
      </c>
      <c r="P96" s="1">
        <v>121</v>
      </c>
      <c r="Q96" s="1">
        <v>121</v>
      </c>
      <c r="R96" s="1">
        <v>213</v>
      </c>
      <c r="S96" s="1">
        <v>1</v>
      </c>
      <c r="U96" s="1">
        <v>307.55</v>
      </c>
    </row>
    <row r="97" spans="1:21" s="1" customFormat="1">
      <c r="A97" s="1" t="s">
        <v>534</v>
      </c>
      <c r="B97" s="1" t="s">
        <v>609</v>
      </c>
      <c r="C97" s="1" t="s">
        <v>610</v>
      </c>
      <c r="D97" s="1" t="s">
        <v>111</v>
      </c>
      <c r="E97" s="1">
        <v>1995</v>
      </c>
      <c r="G97" s="1" t="s">
        <v>504</v>
      </c>
      <c r="H97" s="1">
        <v>62</v>
      </c>
      <c r="I97" s="1">
        <v>61.45</v>
      </c>
      <c r="J97" s="1">
        <v>82</v>
      </c>
      <c r="K97" s="1">
        <v>83</v>
      </c>
      <c r="L97" s="1">
        <v>92</v>
      </c>
      <c r="M97" s="1">
        <v>92</v>
      </c>
      <c r="N97" s="1">
        <v>115</v>
      </c>
      <c r="O97" s="1">
        <v>122</v>
      </c>
      <c r="P97" s="1">
        <v>130</v>
      </c>
      <c r="Q97" s="1">
        <v>122</v>
      </c>
      <c r="R97" s="1">
        <v>214</v>
      </c>
      <c r="S97" s="1">
        <v>1</v>
      </c>
      <c r="T97" s="1">
        <v>12</v>
      </c>
      <c r="U97" s="1">
        <v>311.48</v>
      </c>
    </row>
    <row r="98" spans="1:21" s="1" customFormat="1"/>
    <row r="99" spans="1:21" s="1" customFormat="1">
      <c r="A99" s="1" t="s">
        <v>502</v>
      </c>
      <c r="B99" s="1" t="s">
        <v>538</v>
      </c>
      <c r="D99" s="1" t="s">
        <v>111</v>
      </c>
      <c r="E99" s="1">
        <v>1995</v>
      </c>
      <c r="F99" s="1">
        <v>596</v>
      </c>
      <c r="G99" s="1" t="s">
        <v>504</v>
      </c>
      <c r="H99" s="1">
        <v>69</v>
      </c>
      <c r="I99" s="1">
        <v>68</v>
      </c>
      <c r="J99" s="1">
        <v>74</v>
      </c>
      <c r="K99" s="1">
        <v>75</v>
      </c>
      <c r="L99" s="1">
        <v>77</v>
      </c>
      <c r="M99" s="1">
        <v>77</v>
      </c>
      <c r="N99" s="1">
        <v>90</v>
      </c>
      <c r="O99" s="1">
        <v>95</v>
      </c>
      <c r="P99" s="1">
        <v>97</v>
      </c>
      <c r="Q99" s="1">
        <v>95</v>
      </c>
      <c r="R99" s="1">
        <v>172</v>
      </c>
      <c r="S99" s="1">
        <v>1</v>
      </c>
      <c r="U99" s="1">
        <v>232.34</v>
      </c>
    </row>
    <row r="100" spans="1:21" s="1" customFormat="1">
      <c r="A100" s="1" t="s">
        <v>502</v>
      </c>
      <c r="B100" s="1" t="s">
        <v>539</v>
      </c>
      <c r="D100" s="1" t="s">
        <v>111</v>
      </c>
      <c r="E100" s="1">
        <v>1995</v>
      </c>
      <c r="F100" s="1">
        <v>596</v>
      </c>
      <c r="G100" s="1" t="s">
        <v>504</v>
      </c>
      <c r="H100" s="1">
        <v>69</v>
      </c>
      <c r="I100" s="1">
        <v>65.95</v>
      </c>
      <c r="J100" s="1">
        <v>66</v>
      </c>
      <c r="K100" s="1">
        <v>69</v>
      </c>
      <c r="L100" s="1">
        <v>72</v>
      </c>
      <c r="M100" s="1">
        <v>72</v>
      </c>
      <c r="N100" s="1">
        <v>90</v>
      </c>
      <c r="O100" s="1">
        <v>95</v>
      </c>
      <c r="P100" s="1">
        <v>102</v>
      </c>
      <c r="Q100" s="1">
        <v>95</v>
      </c>
      <c r="R100" s="1">
        <v>167</v>
      </c>
      <c r="S100" s="1">
        <v>2</v>
      </c>
      <c r="U100" s="1">
        <v>230.13</v>
      </c>
    </row>
    <row r="101" spans="1:21" s="1" customFormat="1">
      <c r="A101" s="1" t="s">
        <v>502</v>
      </c>
      <c r="B101" s="1" t="s">
        <v>540</v>
      </c>
      <c r="C101" s="1" t="s">
        <v>541</v>
      </c>
      <c r="D101" s="1" t="s">
        <v>111</v>
      </c>
      <c r="E101" s="1">
        <v>1958</v>
      </c>
      <c r="F101" s="1">
        <v>627</v>
      </c>
      <c r="G101" s="1" t="s">
        <v>451</v>
      </c>
      <c r="H101" s="1">
        <v>69</v>
      </c>
      <c r="I101" s="1">
        <v>68.900000000000006</v>
      </c>
      <c r="J101" s="1">
        <v>50</v>
      </c>
      <c r="K101" s="1">
        <v>52</v>
      </c>
      <c r="L101" s="1">
        <v>55</v>
      </c>
      <c r="M101" s="1">
        <v>52</v>
      </c>
      <c r="N101" s="1">
        <v>70</v>
      </c>
      <c r="O101" s="1">
        <v>73</v>
      </c>
      <c r="P101" s="1">
        <v>75</v>
      </c>
      <c r="Q101" s="1">
        <v>73</v>
      </c>
      <c r="R101" s="1">
        <v>125</v>
      </c>
      <c r="S101" s="1">
        <v>1</v>
      </c>
      <c r="U101" s="1">
        <v>147.38999999999999</v>
      </c>
    </row>
    <row r="102" spans="1:21" s="1" customFormat="1">
      <c r="A102" s="1" t="s">
        <v>502</v>
      </c>
      <c r="B102" s="1" t="s">
        <v>542</v>
      </c>
      <c r="D102" s="1" t="s">
        <v>111</v>
      </c>
      <c r="E102" s="1">
        <v>1988</v>
      </c>
      <c r="F102" s="1">
        <v>625</v>
      </c>
      <c r="G102" s="1" t="s">
        <v>453</v>
      </c>
      <c r="H102" s="1">
        <v>69</v>
      </c>
      <c r="I102" s="1">
        <v>68.650000000000006</v>
      </c>
      <c r="J102" s="1">
        <v>100</v>
      </c>
      <c r="K102" s="1">
        <v>105</v>
      </c>
      <c r="L102" s="1">
        <v>108</v>
      </c>
      <c r="M102" s="1">
        <v>105</v>
      </c>
      <c r="N102" s="1">
        <v>127</v>
      </c>
      <c r="O102" s="1">
        <v>127</v>
      </c>
      <c r="P102" s="1">
        <v>127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</row>
    <row r="103" spans="1:21" s="1" customFormat="1">
      <c r="A103" s="1" t="s">
        <v>502</v>
      </c>
      <c r="B103" s="1" t="s">
        <v>543</v>
      </c>
      <c r="C103" s="1" t="s">
        <v>473</v>
      </c>
      <c r="D103" s="1" t="s">
        <v>111</v>
      </c>
      <c r="E103" s="1">
        <v>1992</v>
      </c>
      <c r="F103" s="1">
        <v>625</v>
      </c>
      <c r="G103" s="1" t="s">
        <v>453</v>
      </c>
      <c r="H103" s="1">
        <v>69</v>
      </c>
      <c r="I103" s="1">
        <v>69</v>
      </c>
      <c r="J103" s="1">
        <v>100</v>
      </c>
      <c r="K103" s="1">
        <v>104</v>
      </c>
      <c r="L103" s="1">
        <v>108</v>
      </c>
      <c r="M103" s="1">
        <v>108</v>
      </c>
      <c r="N103" s="1">
        <v>130</v>
      </c>
      <c r="O103" s="1">
        <v>133</v>
      </c>
      <c r="P103" s="1">
        <v>136</v>
      </c>
      <c r="Q103" s="1">
        <v>136</v>
      </c>
      <c r="R103" s="1">
        <v>244</v>
      </c>
      <c r="S103" s="1">
        <v>1</v>
      </c>
      <c r="T103" s="1">
        <v>12</v>
      </c>
      <c r="U103" s="1">
        <v>287.47000000000003</v>
      </c>
    </row>
    <row r="104" spans="1:21" s="1" customFormat="1">
      <c r="A104" s="1" t="s">
        <v>502</v>
      </c>
      <c r="B104" s="1" t="s">
        <v>544</v>
      </c>
      <c r="C104" s="1" t="s">
        <v>441</v>
      </c>
      <c r="D104" s="1" t="s">
        <v>111</v>
      </c>
      <c r="E104" s="1">
        <v>1990</v>
      </c>
      <c r="F104" s="1">
        <v>625</v>
      </c>
      <c r="G104" s="1" t="s">
        <v>453</v>
      </c>
      <c r="H104" s="1">
        <v>69</v>
      </c>
      <c r="I104" s="1">
        <v>67.95</v>
      </c>
      <c r="J104" s="1">
        <v>95</v>
      </c>
      <c r="K104" s="1">
        <v>98</v>
      </c>
      <c r="L104" s="1">
        <v>101</v>
      </c>
      <c r="M104" s="1">
        <v>101</v>
      </c>
      <c r="N104" s="1">
        <v>120</v>
      </c>
      <c r="O104" s="1">
        <v>124</v>
      </c>
      <c r="P104" s="1">
        <v>128</v>
      </c>
      <c r="Q104" s="1">
        <v>128</v>
      </c>
      <c r="R104" s="1">
        <v>229</v>
      </c>
      <c r="S104" s="1">
        <v>2</v>
      </c>
      <c r="T104" s="1">
        <v>9</v>
      </c>
      <c r="U104" s="1">
        <v>272.11</v>
      </c>
    </row>
    <row r="105" spans="1:21" s="1" customFormat="1">
      <c r="A105" s="1" t="s">
        <v>502</v>
      </c>
      <c r="B105" s="1" t="s">
        <v>545</v>
      </c>
      <c r="C105" s="1" t="s">
        <v>462</v>
      </c>
      <c r="D105" s="1" t="s">
        <v>111</v>
      </c>
      <c r="E105" s="1">
        <v>1989</v>
      </c>
      <c r="F105" s="1">
        <v>625</v>
      </c>
      <c r="G105" s="1" t="s">
        <v>453</v>
      </c>
      <c r="H105" s="1">
        <v>69</v>
      </c>
      <c r="I105" s="1">
        <v>68.900000000000006</v>
      </c>
      <c r="J105" s="1">
        <v>90</v>
      </c>
      <c r="K105" s="1">
        <v>95</v>
      </c>
      <c r="L105" s="1">
        <v>100</v>
      </c>
      <c r="M105" s="1">
        <v>90</v>
      </c>
      <c r="N105" s="1">
        <v>110</v>
      </c>
      <c r="O105" s="1">
        <v>115</v>
      </c>
      <c r="P105" s="1">
        <v>120</v>
      </c>
      <c r="Q105" s="1">
        <v>120</v>
      </c>
      <c r="R105" s="1">
        <v>210</v>
      </c>
      <c r="S105" s="1">
        <v>3</v>
      </c>
      <c r="T105" s="1">
        <v>8</v>
      </c>
      <c r="U105" s="1">
        <v>247.61</v>
      </c>
    </row>
    <row r="106" spans="1:21" s="1" customFormat="1">
      <c r="A106" s="1" t="s">
        <v>502</v>
      </c>
      <c r="B106" s="1" t="s">
        <v>546</v>
      </c>
      <c r="D106" s="1" t="s">
        <v>111</v>
      </c>
      <c r="E106" s="1">
        <v>1988</v>
      </c>
      <c r="F106" s="1">
        <v>625</v>
      </c>
      <c r="G106" s="1" t="s">
        <v>453</v>
      </c>
      <c r="H106" s="1">
        <v>69</v>
      </c>
      <c r="I106" s="1">
        <v>67.650000000000006</v>
      </c>
      <c r="J106" s="1">
        <v>82</v>
      </c>
      <c r="K106" s="1">
        <v>86</v>
      </c>
      <c r="L106" s="1">
        <v>86</v>
      </c>
      <c r="M106" s="1">
        <v>86</v>
      </c>
      <c r="N106" s="1">
        <v>100</v>
      </c>
      <c r="O106" s="1">
        <v>105</v>
      </c>
      <c r="P106" s="1">
        <v>105</v>
      </c>
      <c r="Q106" s="1">
        <v>100</v>
      </c>
      <c r="R106" s="1">
        <v>186</v>
      </c>
      <c r="S106" s="1">
        <v>4</v>
      </c>
      <c r="U106" s="1">
        <v>221.57</v>
      </c>
    </row>
    <row r="107" spans="1:21" s="1" customFormat="1">
      <c r="A107" s="1" t="s">
        <v>502</v>
      </c>
      <c r="B107" s="1" t="s">
        <v>547</v>
      </c>
      <c r="D107" s="1" t="s">
        <v>111</v>
      </c>
      <c r="E107" s="1">
        <v>1985</v>
      </c>
      <c r="F107" s="1">
        <v>625</v>
      </c>
      <c r="G107" s="1" t="s">
        <v>453</v>
      </c>
      <c r="H107" s="1">
        <v>69</v>
      </c>
      <c r="I107" s="1">
        <v>65.25</v>
      </c>
      <c r="J107" s="1">
        <v>54</v>
      </c>
      <c r="K107" s="1">
        <v>57</v>
      </c>
      <c r="L107" s="1">
        <v>58</v>
      </c>
      <c r="M107" s="1">
        <v>58</v>
      </c>
      <c r="N107" s="1">
        <v>76</v>
      </c>
      <c r="O107" s="1">
        <v>78</v>
      </c>
      <c r="P107" s="1">
        <v>84</v>
      </c>
      <c r="Q107" s="1">
        <v>84</v>
      </c>
      <c r="R107" s="1">
        <v>142</v>
      </c>
      <c r="S107" s="1">
        <v>5</v>
      </c>
      <c r="U107" s="1">
        <v>172.76</v>
      </c>
    </row>
    <row r="108" spans="1:21" s="1" customFormat="1"/>
    <row r="109" spans="1:21" s="1" customFormat="1">
      <c r="A109" s="1" t="s">
        <v>548</v>
      </c>
      <c r="B109" s="1" t="s">
        <v>549</v>
      </c>
      <c r="C109" s="1" t="s">
        <v>441</v>
      </c>
      <c r="D109" s="1" t="s">
        <v>111</v>
      </c>
      <c r="E109" s="1">
        <v>1995</v>
      </c>
      <c r="F109" s="1">
        <v>599</v>
      </c>
      <c r="G109" s="1" t="s">
        <v>504</v>
      </c>
      <c r="H109" s="1">
        <v>77</v>
      </c>
      <c r="I109" s="1">
        <v>76.349999999999994</v>
      </c>
      <c r="J109" s="1">
        <v>105</v>
      </c>
      <c r="K109" s="1">
        <v>110</v>
      </c>
      <c r="L109" s="1">
        <v>111</v>
      </c>
      <c r="M109" s="1">
        <v>111</v>
      </c>
      <c r="N109" s="1">
        <v>135</v>
      </c>
      <c r="O109" s="1">
        <v>136</v>
      </c>
      <c r="P109" s="1">
        <v>142</v>
      </c>
      <c r="Q109" s="1">
        <v>142</v>
      </c>
      <c r="R109" s="1">
        <v>253</v>
      </c>
      <c r="S109" s="1">
        <v>1</v>
      </c>
      <c r="T109" s="1">
        <v>12</v>
      </c>
      <c r="U109" s="1">
        <v>318.79000000000002</v>
      </c>
    </row>
    <row r="110" spans="1:21" s="1" customFormat="1">
      <c r="A110" s="1" t="s">
        <v>548</v>
      </c>
      <c r="B110" s="1" t="s">
        <v>550</v>
      </c>
      <c r="D110" s="1" t="s">
        <v>111</v>
      </c>
      <c r="E110" s="1">
        <v>1995</v>
      </c>
      <c r="F110" s="1">
        <v>599</v>
      </c>
      <c r="G110" s="1" t="s">
        <v>504</v>
      </c>
      <c r="H110" s="1">
        <v>77</v>
      </c>
      <c r="I110" s="1">
        <v>75.400000000000006</v>
      </c>
      <c r="J110" s="1">
        <v>84</v>
      </c>
      <c r="K110" s="1">
        <v>93</v>
      </c>
      <c r="L110" s="1">
        <v>93</v>
      </c>
      <c r="M110" s="1">
        <v>93</v>
      </c>
      <c r="N110" s="1">
        <v>113</v>
      </c>
      <c r="O110" s="1">
        <v>113</v>
      </c>
      <c r="P110" s="1">
        <v>118</v>
      </c>
      <c r="Q110" s="1">
        <v>113</v>
      </c>
      <c r="R110" s="1">
        <v>206</v>
      </c>
      <c r="S110" s="1">
        <v>2</v>
      </c>
      <c r="U110" s="1">
        <v>261.41000000000003</v>
      </c>
    </row>
    <row r="111" spans="1:21" s="1" customFormat="1">
      <c r="A111" s="1" t="s">
        <v>548</v>
      </c>
      <c r="B111" s="1" t="s">
        <v>551</v>
      </c>
      <c r="C111" s="1" t="s">
        <v>481</v>
      </c>
      <c r="D111" s="1" t="s">
        <v>111</v>
      </c>
      <c r="E111" s="1">
        <v>1997</v>
      </c>
      <c r="F111" s="1">
        <v>599</v>
      </c>
      <c r="G111" s="1" t="s">
        <v>504</v>
      </c>
      <c r="H111" s="1">
        <v>77</v>
      </c>
      <c r="I111" s="1">
        <v>76.3</v>
      </c>
      <c r="J111" s="1">
        <v>75</v>
      </c>
      <c r="K111" s="1">
        <v>79</v>
      </c>
      <c r="L111" s="1">
        <v>79</v>
      </c>
      <c r="M111" s="1">
        <v>79</v>
      </c>
      <c r="N111" s="1">
        <v>105</v>
      </c>
      <c r="O111" s="1">
        <v>109</v>
      </c>
      <c r="P111" s="1">
        <v>109</v>
      </c>
      <c r="Q111" s="1">
        <v>105</v>
      </c>
      <c r="R111" s="1">
        <v>184</v>
      </c>
      <c r="S111" s="1">
        <v>3</v>
      </c>
      <c r="U111" s="1">
        <v>231.93</v>
      </c>
    </row>
    <row r="112" spans="1:21" s="1" customFormat="1">
      <c r="A112" s="1" t="s">
        <v>548</v>
      </c>
      <c r="B112" s="1" t="s">
        <v>552</v>
      </c>
      <c r="D112" s="1" t="s">
        <v>111</v>
      </c>
      <c r="E112" s="1">
        <v>1995</v>
      </c>
      <c r="F112" s="1">
        <v>599</v>
      </c>
      <c r="G112" s="1" t="s">
        <v>504</v>
      </c>
      <c r="H112" s="1">
        <v>77</v>
      </c>
      <c r="I112" s="1">
        <v>74.7</v>
      </c>
      <c r="J112" s="1">
        <v>70</v>
      </c>
      <c r="K112" s="1">
        <v>73</v>
      </c>
      <c r="L112" s="1">
        <v>76</v>
      </c>
      <c r="M112" s="1">
        <v>76</v>
      </c>
      <c r="N112" s="1">
        <v>95</v>
      </c>
      <c r="O112" s="1">
        <v>100</v>
      </c>
      <c r="P112" s="1">
        <v>105</v>
      </c>
      <c r="Q112" s="1">
        <v>100</v>
      </c>
      <c r="R112" s="1">
        <v>176</v>
      </c>
      <c r="S112" s="1">
        <v>4</v>
      </c>
      <c r="U112" s="1">
        <v>224.54</v>
      </c>
    </row>
    <row r="113" spans="1:21" s="1" customFormat="1">
      <c r="A113" s="1" t="s">
        <v>548</v>
      </c>
      <c r="B113" s="1" t="s">
        <v>553</v>
      </c>
      <c r="C113" s="1" t="s">
        <v>554</v>
      </c>
      <c r="D113" s="1" t="s">
        <v>111</v>
      </c>
      <c r="E113" s="1">
        <v>1979</v>
      </c>
      <c r="F113" s="1">
        <v>603</v>
      </c>
      <c r="G113" s="1" t="s">
        <v>451</v>
      </c>
      <c r="H113" s="1">
        <v>77</v>
      </c>
      <c r="I113" s="1">
        <v>75.099999999999994</v>
      </c>
      <c r="J113" s="1">
        <v>75</v>
      </c>
      <c r="K113" s="1">
        <v>0</v>
      </c>
      <c r="L113" s="1">
        <v>78</v>
      </c>
      <c r="M113" s="1">
        <v>0</v>
      </c>
      <c r="N113" s="1">
        <v>96</v>
      </c>
      <c r="O113" s="1">
        <v>100</v>
      </c>
      <c r="P113" s="1">
        <v>107</v>
      </c>
      <c r="Q113" s="1">
        <v>107</v>
      </c>
      <c r="R113" s="1">
        <v>0</v>
      </c>
      <c r="S113" s="1">
        <v>0</v>
      </c>
      <c r="T113" s="1">
        <v>0</v>
      </c>
      <c r="U113" s="1">
        <v>0</v>
      </c>
    </row>
    <row r="114" spans="1:21" s="1" customFormat="1">
      <c r="A114" s="1" t="s">
        <v>548</v>
      </c>
      <c r="B114" s="1" t="s">
        <v>555</v>
      </c>
      <c r="D114" s="1" t="s">
        <v>111</v>
      </c>
      <c r="E114" s="1">
        <v>1980</v>
      </c>
      <c r="F114" s="1">
        <v>603</v>
      </c>
      <c r="G114" s="1" t="s">
        <v>451</v>
      </c>
      <c r="H114" s="1">
        <v>77</v>
      </c>
      <c r="I114" s="1">
        <v>75.650000000000006</v>
      </c>
      <c r="J114" s="1">
        <v>85</v>
      </c>
      <c r="K114" s="1">
        <v>89</v>
      </c>
      <c r="L114" s="1">
        <v>92</v>
      </c>
      <c r="M114" s="1">
        <v>92</v>
      </c>
      <c r="N114" s="1">
        <v>105</v>
      </c>
      <c r="O114" s="1">
        <v>111</v>
      </c>
      <c r="P114" s="1">
        <v>112</v>
      </c>
      <c r="Q114" s="1">
        <v>112</v>
      </c>
      <c r="R114" s="1">
        <v>204</v>
      </c>
      <c r="S114" s="1">
        <v>1</v>
      </c>
      <c r="U114" s="1">
        <v>258.39</v>
      </c>
    </row>
    <row r="115" spans="1:21" s="1" customFormat="1">
      <c r="A115" s="1" t="s">
        <v>548</v>
      </c>
      <c r="B115" s="1" t="s">
        <v>556</v>
      </c>
      <c r="C115" s="1" t="s">
        <v>557</v>
      </c>
      <c r="D115" s="1" t="s">
        <v>111</v>
      </c>
      <c r="E115" s="1">
        <v>1978</v>
      </c>
      <c r="F115" s="1">
        <v>603</v>
      </c>
      <c r="G115" s="1" t="s">
        <v>451</v>
      </c>
      <c r="H115" s="1">
        <v>77</v>
      </c>
      <c r="I115" s="1">
        <v>72.599999999999994</v>
      </c>
      <c r="J115" s="1">
        <v>77</v>
      </c>
      <c r="K115" s="1">
        <v>80</v>
      </c>
      <c r="L115" s="1">
        <v>85</v>
      </c>
      <c r="M115" s="1">
        <v>85</v>
      </c>
      <c r="N115" s="1">
        <v>105</v>
      </c>
      <c r="O115" s="1">
        <v>112</v>
      </c>
      <c r="P115" s="1">
        <v>118</v>
      </c>
      <c r="Q115" s="1">
        <v>118</v>
      </c>
      <c r="R115" s="1">
        <v>203</v>
      </c>
      <c r="S115" s="1">
        <v>2</v>
      </c>
      <c r="U115" s="1">
        <v>263.35000000000002</v>
      </c>
    </row>
    <row r="116" spans="1:21" s="1" customFormat="1">
      <c r="A116" s="1" t="s">
        <v>548</v>
      </c>
      <c r="B116" s="1" t="s">
        <v>558</v>
      </c>
      <c r="D116" s="1" t="s">
        <v>111</v>
      </c>
      <c r="E116" s="1">
        <v>1978</v>
      </c>
      <c r="F116" s="1">
        <v>603</v>
      </c>
      <c r="G116" s="1" t="s">
        <v>451</v>
      </c>
      <c r="H116" s="1">
        <v>77</v>
      </c>
      <c r="I116" s="1">
        <v>75</v>
      </c>
      <c r="J116" s="1">
        <v>70</v>
      </c>
      <c r="K116" s="1">
        <v>74</v>
      </c>
      <c r="L116" s="1">
        <v>76</v>
      </c>
      <c r="M116" s="1">
        <v>76</v>
      </c>
      <c r="N116" s="1">
        <v>85</v>
      </c>
      <c r="O116" s="1">
        <v>89</v>
      </c>
      <c r="P116" s="1">
        <v>94</v>
      </c>
      <c r="Q116" s="1">
        <v>94</v>
      </c>
      <c r="R116" s="1">
        <v>170</v>
      </c>
      <c r="S116" s="1">
        <v>3</v>
      </c>
      <c r="T116" s="1">
        <v>8</v>
      </c>
      <c r="U116" s="1">
        <v>216.38</v>
      </c>
    </row>
    <row r="117" spans="1:21" s="1" customFormat="1">
      <c r="A117" s="1" t="s">
        <v>548</v>
      </c>
      <c r="B117" s="1" t="s">
        <v>559</v>
      </c>
      <c r="C117" s="1" t="s">
        <v>441</v>
      </c>
      <c r="D117" s="1" t="s">
        <v>111</v>
      </c>
      <c r="E117" s="1">
        <v>1986</v>
      </c>
      <c r="F117" s="1">
        <v>609</v>
      </c>
      <c r="G117" s="1" t="s">
        <v>453</v>
      </c>
      <c r="H117" s="1">
        <v>77</v>
      </c>
      <c r="I117" s="1">
        <v>75.400000000000006</v>
      </c>
      <c r="J117" s="1">
        <v>105</v>
      </c>
      <c r="K117" s="1">
        <v>108</v>
      </c>
      <c r="L117" s="1">
        <v>111</v>
      </c>
      <c r="M117" s="1">
        <v>108</v>
      </c>
      <c r="N117" s="1">
        <v>130</v>
      </c>
      <c r="O117" s="1">
        <v>136</v>
      </c>
      <c r="P117" s="1">
        <v>136</v>
      </c>
      <c r="Q117" s="1">
        <v>136</v>
      </c>
      <c r="R117" s="1">
        <v>244</v>
      </c>
      <c r="S117" s="1">
        <v>1</v>
      </c>
      <c r="T117" s="1">
        <v>12</v>
      </c>
      <c r="U117" s="1">
        <v>309.63</v>
      </c>
    </row>
    <row r="118" spans="1:21" s="1" customFormat="1">
      <c r="A118" s="1" t="s">
        <v>608</v>
      </c>
      <c r="B118" s="1" t="s">
        <v>576</v>
      </c>
      <c r="C118" s="1" t="s">
        <v>577</v>
      </c>
      <c r="D118" s="1" t="s">
        <v>111</v>
      </c>
      <c r="E118" s="1">
        <v>1993</v>
      </c>
      <c r="F118" s="1">
        <v>610</v>
      </c>
      <c r="G118" s="1" t="s">
        <v>453</v>
      </c>
      <c r="H118" s="1">
        <v>85</v>
      </c>
      <c r="I118" s="1">
        <v>74.900000000000006</v>
      </c>
      <c r="J118" s="1">
        <v>95</v>
      </c>
      <c r="K118" s="1">
        <v>100</v>
      </c>
      <c r="L118" s="1">
        <v>105</v>
      </c>
      <c r="M118" s="1">
        <v>100</v>
      </c>
      <c r="N118" s="1">
        <v>120</v>
      </c>
      <c r="O118" s="1">
        <v>125</v>
      </c>
      <c r="P118" s="1">
        <v>132</v>
      </c>
      <c r="Q118" s="1">
        <v>132</v>
      </c>
      <c r="R118" s="1">
        <v>232</v>
      </c>
      <c r="S118" s="1">
        <v>2</v>
      </c>
      <c r="U118" s="1">
        <v>269.14</v>
      </c>
    </row>
    <row r="119" spans="1:21" s="1" customFormat="1">
      <c r="A119" s="1" t="s">
        <v>548</v>
      </c>
      <c r="B119" s="1" t="s">
        <v>560</v>
      </c>
      <c r="D119" s="1" t="s">
        <v>111</v>
      </c>
      <c r="E119" s="1">
        <v>1989</v>
      </c>
      <c r="F119" s="1">
        <v>609</v>
      </c>
      <c r="G119" s="1" t="s">
        <v>453</v>
      </c>
      <c r="H119" s="1">
        <v>77</v>
      </c>
      <c r="I119" s="1">
        <v>77.25</v>
      </c>
      <c r="J119" s="1">
        <v>85</v>
      </c>
      <c r="K119" s="1">
        <v>90</v>
      </c>
      <c r="L119" s="1">
        <v>95</v>
      </c>
      <c r="M119" s="1">
        <v>95</v>
      </c>
      <c r="N119" s="1">
        <v>114</v>
      </c>
      <c r="O119" s="1">
        <v>120</v>
      </c>
      <c r="P119" s="1">
        <v>130</v>
      </c>
      <c r="Q119" s="1">
        <v>120</v>
      </c>
      <c r="R119" s="1">
        <v>215</v>
      </c>
      <c r="S119" s="1">
        <v>3</v>
      </c>
      <c r="U119" s="1">
        <v>269.99</v>
      </c>
    </row>
    <row r="120" spans="1:21" s="1" customFormat="1">
      <c r="A120" s="1" t="s">
        <v>548</v>
      </c>
      <c r="B120" s="1" t="s">
        <v>561</v>
      </c>
      <c r="D120" s="1" t="s">
        <v>111</v>
      </c>
      <c r="E120" s="1">
        <v>1990</v>
      </c>
      <c r="F120" s="1">
        <v>609</v>
      </c>
      <c r="G120" s="1" t="s">
        <v>453</v>
      </c>
      <c r="H120" s="1">
        <v>77</v>
      </c>
      <c r="I120" s="1">
        <v>75.55</v>
      </c>
      <c r="J120" s="1">
        <v>93</v>
      </c>
      <c r="K120" s="1">
        <v>96</v>
      </c>
      <c r="L120" s="1">
        <v>100</v>
      </c>
      <c r="M120" s="1">
        <v>100</v>
      </c>
      <c r="N120" s="1">
        <v>113</v>
      </c>
      <c r="O120" s="1">
        <v>118</v>
      </c>
      <c r="P120" s="1">
        <v>120</v>
      </c>
      <c r="Q120" s="1">
        <v>113</v>
      </c>
      <c r="R120" s="1">
        <v>213</v>
      </c>
      <c r="S120" s="1">
        <v>4</v>
      </c>
      <c r="U120" s="1">
        <v>259.36</v>
      </c>
    </row>
    <row r="121" spans="1:21" s="1" customFormat="1">
      <c r="A121" s="1" t="s">
        <v>548</v>
      </c>
      <c r="B121" s="1" t="s">
        <v>562</v>
      </c>
      <c r="D121" s="1" t="s">
        <v>111</v>
      </c>
      <c r="E121" s="1">
        <v>1985</v>
      </c>
      <c r="F121" s="1">
        <v>609</v>
      </c>
      <c r="G121" s="1" t="s">
        <v>453</v>
      </c>
      <c r="H121" s="1">
        <v>77</v>
      </c>
      <c r="I121" s="1">
        <v>75.8</v>
      </c>
      <c r="J121" s="1">
        <v>89</v>
      </c>
      <c r="K121" s="1">
        <v>94</v>
      </c>
      <c r="L121" s="1">
        <v>94</v>
      </c>
      <c r="M121" s="1">
        <v>94</v>
      </c>
      <c r="N121" s="1">
        <v>111</v>
      </c>
      <c r="O121" s="1">
        <v>114</v>
      </c>
      <c r="P121" s="1">
        <v>115</v>
      </c>
      <c r="Q121" s="1">
        <v>111</v>
      </c>
      <c r="R121" s="1">
        <v>205</v>
      </c>
      <c r="S121" s="1">
        <v>5</v>
      </c>
      <c r="U121" s="1">
        <v>255.85</v>
      </c>
    </row>
    <row r="122" spans="1:21" s="1" customFormat="1">
      <c r="A122" s="1" t="s">
        <v>548</v>
      </c>
      <c r="B122" s="1" t="s">
        <v>563</v>
      </c>
      <c r="C122" s="1" t="s">
        <v>441</v>
      </c>
      <c r="D122" s="1" t="s">
        <v>111</v>
      </c>
      <c r="E122" s="1">
        <v>1986</v>
      </c>
      <c r="F122" s="1">
        <v>609</v>
      </c>
      <c r="G122" s="1" t="s">
        <v>453</v>
      </c>
      <c r="H122" s="1">
        <v>77</v>
      </c>
      <c r="I122" s="1">
        <v>74.349999999999994</v>
      </c>
      <c r="J122" s="1">
        <v>80</v>
      </c>
      <c r="K122" s="1">
        <v>85</v>
      </c>
      <c r="L122" s="1">
        <v>90</v>
      </c>
      <c r="M122" s="1">
        <v>90</v>
      </c>
      <c r="N122" s="1">
        <v>100</v>
      </c>
      <c r="O122" s="1">
        <v>105</v>
      </c>
      <c r="P122" s="1">
        <v>110</v>
      </c>
      <c r="Q122" s="1">
        <v>110</v>
      </c>
      <c r="R122" s="1">
        <v>200</v>
      </c>
      <c r="S122" s="1">
        <v>6</v>
      </c>
    </row>
    <row r="123" spans="1:21" s="1" customFormat="1"/>
    <row r="124" spans="1:21" s="1" customFormat="1">
      <c r="A124" s="1" t="s">
        <v>564</v>
      </c>
      <c r="B124" s="1" t="s">
        <v>565</v>
      </c>
      <c r="C124" s="1" t="s">
        <v>566</v>
      </c>
      <c r="D124" s="1" t="s">
        <v>111</v>
      </c>
      <c r="E124" s="1">
        <v>1996</v>
      </c>
      <c r="F124" s="1">
        <v>600</v>
      </c>
      <c r="G124" s="1" t="s">
        <v>504</v>
      </c>
      <c r="H124" s="1">
        <v>85</v>
      </c>
      <c r="I124" s="1">
        <v>80.95</v>
      </c>
      <c r="J124" s="1">
        <v>105</v>
      </c>
      <c r="K124" s="1">
        <v>110</v>
      </c>
      <c r="L124" s="1">
        <v>116</v>
      </c>
      <c r="M124" s="1">
        <v>116</v>
      </c>
      <c r="N124" s="1">
        <v>130</v>
      </c>
      <c r="O124" s="1">
        <v>140</v>
      </c>
      <c r="P124" s="1">
        <v>145</v>
      </c>
      <c r="Q124" s="1">
        <v>140</v>
      </c>
      <c r="R124" s="1">
        <v>256</v>
      </c>
      <c r="S124" s="1">
        <v>1</v>
      </c>
      <c r="U124" s="1">
        <v>312.51</v>
      </c>
    </row>
    <row r="125" spans="1:21" s="1" customFormat="1">
      <c r="A125" s="1" t="s">
        <v>567</v>
      </c>
      <c r="B125" s="1" t="s">
        <v>568</v>
      </c>
      <c r="D125" s="1" t="s">
        <v>111</v>
      </c>
      <c r="E125" s="1">
        <v>1997</v>
      </c>
      <c r="F125" s="1">
        <v>600</v>
      </c>
      <c r="G125" s="1" t="s">
        <v>504</v>
      </c>
      <c r="H125" s="1">
        <v>85</v>
      </c>
      <c r="I125" s="1">
        <v>82.85</v>
      </c>
      <c r="J125" s="1">
        <v>59</v>
      </c>
      <c r="K125" s="1">
        <v>59</v>
      </c>
      <c r="L125" s="1">
        <v>59</v>
      </c>
      <c r="M125" s="1">
        <v>59</v>
      </c>
      <c r="N125" s="1">
        <v>70</v>
      </c>
      <c r="O125" s="1">
        <v>75</v>
      </c>
      <c r="P125" s="1">
        <v>82</v>
      </c>
      <c r="Q125" s="1">
        <v>75</v>
      </c>
      <c r="R125" s="1">
        <v>134</v>
      </c>
      <c r="S125" s="1">
        <v>2</v>
      </c>
      <c r="U125" s="1">
        <v>161.63999999999999</v>
      </c>
    </row>
    <row r="126" spans="1:21" s="1" customFormat="1">
      <c r="A126" s="1" t="s">
        <v>564</v>
      </c>
      <c r="B126" s="1" t="s">
        <v>569</v>
      </c>
      <c r="C126" s="1" t="s">
        <v>570</v>
      </c>
      <c r="D126" s="1" t="s">
        <v>111</v>
      </c>
      <c r="E126" s="1">
        <v>1979</v>
      </c>
      <c r="F126" s="1">
        <v>604</v>
      </c>
      <c r="G126" s="1" t="s">
        <v>451</v>
      </c>
      <c r="H126" s="1">
        <v>85</v>
      </c>
      <c r="I126" s="1">
        <v>81.5</v>
      </c>
      <c r="J126" s="1">
        <v>90</v>
      </c>
      <c r="K126" s="1">
        <v>95</v>
      </c>
      <c r="L126" s="1">
        <v>97</v>
      </c>
      <c r="M126" s="1">
        <v>97</v>
      </c>
      <c r="N126" s="1">
        <v>110</v>
      </c>
      <c r="O126" s="1">
        <v>110</v>
      </c>
      <c r="P126" s="1">
        <v>110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</row>
    <row r="127" spans="1:21" s="1" customFormat="1">
      <c r="A127" s="1" t="s">
        <v>564</v>
      </c>
      <c r="B127" s="1" t="s">
        <v>571</v>
      </c>
      <c r="C127" s="1" t="s">
        <v>473</v>
      </c>
      <c r="D127" s="1" t="s">
        <v>111</v>
      </c>
      <c r="E127" s="1">
        <v>1977</v>
      </c>
      <c r="F127" s="1">
        <v>604</v>
      </c>
      <c r="G127" s="1" t="s">
        <v>451</v>
      </c>
      <c r="H127" s="1">
        <v>85</v>
      </c>
      <c r="I127" s="1">
        <v>83.9</v>
      </c>
      <c r="J127" s="1">
        <v>100</v>
      </c>
      <c r="K127" s="1">
        <v>105</v>
      </c>
      <c r="L127" s="1">
        <v>110</v>
      </c>
      <c r="M127" s="1">
        <v>110</v>
      </c>
      <c r="N127" s="1">
        <v>127</v>
      </c>
      <c r="O127" s="1">
        <v>132</v>
      </c>
      <c r="P127" s="1">
        <v>0</v>
      </c>
      <c r="Q127" s="1">
        <v>132</v>
      </c>
      <c r="R127" s="1">
        <v>242</v>
      </c>
      <c r="S127" s="1">
        <v>1</v>
      </c>
      <c r="T127" s="1">
        <v>12</v>
      </c>
      <c r="U127" s="1">
        <v>290.08</v>
      </c>
    </row>
    <row r="128" spans="1:21" s="1" customFormat="1">
      <c r="A128" s="1" t="s">
        <v>564</v>
      </c>
      <c r="B128" s="1" t="s">
        <v>572</v>
      </c>
      <c r="C128" s="1" t="s">
        <v>441</v>
      </c>
      <c r="D128" s="1" t="s">
        <v>111</v>
      </c>
      <c r="E128" s="1">
        <v>1971</v>
      </c>
      <c r="F128" s="1">
        <v>604</v>
      </c>
      <c r="G128" s="1" t="s">
        <v>451</v>
      </c>
      <c r="H128" s="1">
        <v>85</v>
      </c>
      <c r="I128" s="1">
        <v>84.05</v>
      </c>
      <c r="J128" s="1">
        <v>93</v>
      </c>
      <c r="K128" s="1">
        <v>96</v>
      </c>
      <c r="L128" s="1">
        <v>0</v>
      </c>
      <c r="M128" s="1">
        <v>93</v>
      </c>
      <c r="N128" s="1">
        <v>112</v>
      </c>
      <c r="O128" s="1">
        <v>112</v>
      </c>
      <c r="P128" s="1">
        <v>114</v>
      </c>
      <c r="Q128" s="1">
        <v>112</v>
      </c>
      <c r="R128" s="1">
        <v>205</v>
      </c>
      <c r="S128" s="1">
        <v>2</v>
      </c>
      <c r="U128" s="1">
        <v>245.51</v>
      </c>
    </row>
    <row r="129" spans="1:21" s="1" customFormat="1">
      <c r="A129" s="1" t="s">
        <v>564</v>
      </c>
      <c r="B129" s="1" t="s">
        <v>573</v>
      </c>
      <c r="D129" s="1" t="s">
        <v>111</v>
      </c>
      <c r="E129" s="1">
        <v>1986</v>
      </c>
      <c r="F129" s="1">
        <v>610</v>
      </c>
      <c r="G129" s="1" t="s">
        <v>453</v>
      </c>
      <c r="H129" s="1">
        <v>85</v>
      </c>
      <c r="I129" s="1">
        <v>84.5</v>
      </c>
      <c r="J129" s="1">
        <v>86</v>
      </c>
      <c r="K129" s="1">
        <v>88</v>
      </c>
      <c r="L129" s="1">
        <v>88</v>
      </c>
      <c r="M129" s="1">
        <v>0</v>
      </c>
      <c r="N129" s="1">
        <v>105</v>
      </c>
      <c r="O129" s="1">
        <v>111</v>
      </c>
      <c r="P129" s="1">
        <v>111</v>
      </c>
      <c r="Q129" s="1">
        <v>105</v>
      </c>
      <c r="R129" s="1">
        <v>0</v>
      </c>
      <c r="S129" s="1">
        <v>0</v>
      </c>
      <c r="T129" s="1">
        <v>0</v>
      </c>
      <c r="U129" s="1">
        <v>0</v>
      </c>
    </row>
    <row r="130" spans="1:21" s="1" customFormat="1">
      <c r="A130" s="1" t="s">
        <v>564</v>
      </c>
      <c r="B130" s="1" t="s">
        <v>574</v>
      </c>
      <c r="D130" s="1" t="s">
        <v>111</v>
      </c>
      <c r="E130" s="1">
        <v>1992</v>
      </c>
      <c r="F130" s="1">
        <v>610</v>
      </c>
      <c r="G130" s="1" t="s">
        <v>453</v>
      </c>
      <c r="H130" s="1">
        <v>85</v>
      </c>
      <c r="I130" s="1">
        <v>84.85</v>
      </c>
      <c r="J130" s="1">
        <v>105</v>
      </c>
      <c r="K130" s="1">
        <v>108</v>
      </c>
      <c r="L130" s="1">
        <v>113</v>
      </c>
      <c r="M130" s="1">
        <v>113</v>
      </c>
      <c r="N130" s="1">
        <v>135</v>
      </c>
      <c r="O130" s="1">
        <v>140</v>
      </c>
      <c r="P130" s="1">
        <v>145</v>
      </c>
      <c r="Q130" s="1">
        <v>140</v>
      </c>
      <c r="R130" s="1">
        <v>253</v>
      </c>
      <c r="S130" s="1">
        <v>1</v>
      </c>
      <c r="U130" s="1">
        <v>301.58999999999997</v>
      </c>
    </row>
    <row r="131" spans="1:21" s="1" customFormat="1">
      <c r="A131" s="1" t="s">
        <v>564</v>
      </c>
      <c r="B131" s="1" t="s">
        <v>575</v>
      </c>
      <c r="D131" s="1" t="s">
        <v>111</v>
      </c>
      <c r="E131" s="1">
        <v>1986</v>
      </c>
      <c r="F131" s="1">
        <v>610</v>
      </c>
      <c r="G131" s="1" t="s">
        <v>453</v>
      </c>
      <c r="H131" s="1">
        <v>85</v>
      </c>
      <c r="I131" s="1">
        <v>83.15</v>
      </c>
      <c r="J131" s="1">
        <v>100</v>
      </c>
      <c r="K131" s="1">
        <v>100</v>
      </c>
      <c r="L131" s="1">
        <v>102</v>
      </c>
      <c r="M131" s="1">
        <v>102</v>
      </c>
      <c r="N131" s="1">
        <v>120</v>
      </c>
      <c r="O131" s="1">
        <v>127</v>
      </c>
      <c r="P131" s="1">
        <v>132</v>
      </c>
      <c r="Q131" s="1">
        <v>132</v>
      </c>
      <c r="R131" s="1">
        <v>234</v>
      </c>
      <c r="S131" s="1">
        <v>2</v>
      </c>
      <c r="U131" s="1">
        <v>281.76</v>
      </c>
    </row>
    <row r="132" spans="1:21" s="1" customFormat="1">
      <c r="A132" s="1" t="s">
        <v>564</v>
      </c>
      <c r="B132" s="1" t="s">
        <v>576</v>
      </c>
      <c r="C132" s="1" t="s">
        <v>577</v>
      </c>
      <c r="D132" s="1" t="s">
        <v>111</v>
      </c>
      <c r="E132" s="1">
        <v>1993</v>
      </c>
      <c r="F132" s="1">
        <v>610</v>
      </c>
      <c r="G132" s="1" t="s">
        <v>453</v>
      </c>
      <c r="H132" s="1">
        <v>85</v>
      </c>
      <c r="I132" s="1">
        <v>74.900000000000006</v>
      </c>
      <c r="J132" s="1">
        <v>95</v>
      </c>
      <c r="K132" s="1">
        <v>100</v>
      </c>
      <c r="L132" s="1">
        <v>105</v>
      </c>
      <c r="M132" s="1">
        <v>100</v>
      </c>
      <c r="N132" s="1">
        <v>120</v>
      </c>
      <c r="O132" s="1">
        <v>125</v>
      </c>
      <c r="P132" s="1">
        <v>132</v>
      </c>
      <c r="Q132" s="1">
        <v>132</v>
      </c>
      <c r="R132" s="1">
        <v>232</v>
      </c>
      <c r="S132" s="1">
        <v>3</v>
      </c>
      <c r="U132" s="1">
        <v>295.52999999999997</v>
      </c>
    </row>
    <row r="133" spans="1:21" s="1" customFormat="1">
      <c r="A133" s="1" t="s">
        <v>564</v>
      </c>
      <c r="B133" s="1" t="s">
        <v>578</v>
      </c>
      <c r="D133" s="1" t="s">
        <v>111</v>
      </c>
      <c r="E133" s="1">
        <v>1984</v>
      </c>
      <c r="F133" s="1">
        <v>610</v>
      </c>
      <c r="G133" s="1" t="s">
        <v>453</v>
      </c>
      <c r="H133" s="1">
        <v>85</v>
      </c>
      <c r="I133" s="1">
        <v>83.05</v>
      </c>
      <c r="J133" s="1">
        <v>100</v>
      </c>
      <c r="K133" s="1">
        <v>100</v>
      </c>
      <c r="L133" s="1">
        <v>100</v>
      </c>
      <c r="M133" s="1">
        <v>100</v>
      </c>
      <c r="N133" s="1">
        <v>125</v>
      </c>
      <c r="O133" s="1">
        <v>125</v>
      </c>
      <c r="P133" s="1">
        <v>125</v>
      </c>
      <c r="Q133" s="1">
        <v>125</v>
      </c>
      <c r="R133" s="1">
        <v>225</v>
      </c>
      <c r="S133" s="1">
        <v>4</v>
      </c>
      <c r="U133" s="1">
        <v>271.08</v>
      </c>
    </row>
    <row r="134" spans="1:21" s="1" customFormat="1">
      <c r="A134" s="1" t="s">
        <v>564</v>
      </c>
      <c r="B134" s="1" t="s">
        <v>579</v>
      </c>
      <c r="C134" s="1" t="s">
        <v>580</v>
      </c>
      <c r="D134" s="1" t="s">
        <v>111</v>
      </c>
      <c r="E134" s="1">
        <v>1983</v>
      </c>
      <c r="F134" s="1">
        <v>610</v>
      </c>
      <c r="G134" s="1" t="s">
        <v>453</v>
      </c>
      <c r="H134" s="1">
        <v>85</v>
      </c>
      <c r="I134" s="1">
        <v>83.2</v>
      </c>
      <c r="J134" s="1">
        <v>88</v>
      </c>
      <c r="K134" s="1">
        <v>92</v>
      </c>
      <c r="L134" s="1">
        <v>96</v>
      </c>
      <c r="M134" s="1">
        <v>96</v>
      </c>
      <c r="N134" s="1">
        <v>115</v>
      </c>
      <c r="O134" s="1">
        <v>120</v>
      </c>
      <c r="P134" s="1">
        <v>125</v>
      </c>
      <c r="Q134" s="1">
        <v>125</v>
      </c>
      <c r="R134" s="1">
        <v>221</v>
      </c>
      <c r="S134" s="1">
        <v>5</v>
      </c>
      <c r="T134" s="1">
        <v>6</v>
      </c>
      <c r="U134" s="1">
        <v>266.02</v>
      </c>
    </row>
    <row r="135" spans="1:21" s="1" customFormat="1">
      <c r="A135" s="1" t="s">
        <v>564</v>
      </c>
      <c r="B135" s="1" t="s">
        <v>581</v>
      </c>
      <c r="C135" s="1" t="s">
        <v>462</v>
      </c>
      <c r="D135" s="1" t="s">
        <v>111</v>
      </c>
      <c r="E135" s="1">
        <v>1991</v>
      </c>
      <c r="F135" s="1">
        <v>610</v>
      </c>
      <c r="G135" s="1" t="s">
        <v>453</v>
      </c>
      <c r="H135" s="1">
        <v>85</v>
      </c>
      <c r="I135" s="1">
        <v>82.9</v>
      </c>
      <c r="J135" s="1">
        <v>83</v>
      </c>
      <c r="K135" s="1">
        <v>87</v>
      </c>
      <c r="L135" s="1">
        <v>87</v>
      </c>
      <c r="M135" s="1">
        <v>83</v>
      </c>
      <c r="N135" s="1">
        <v>111</v>
      </c>
      <c r="O135" s="1">
        <v>117</v>
      </c>
      <c r="P135" s="1">
        <v>120</v>
      </c>
      <c r="Q135" s="1">
        <v>120</v>
      </c>
      <c r="R135" s="1">
        <v>203</v>
      </c>
      <c r="S135" s="1">
        <v>6</v>
      </c>
      <c r="T135" s="1">
        <v>5</v>
      </c>
      <c r="U135" s="1">
        <v>244.8</v>
      </c>
    </row>
    <row r="136" spans="1:21" s="1" customFormat="1">
      <c r="A136" s="1" t="s">
        <v>564</v>
      </c>
      <c r="B136" s="1" t="s">
        <v>582</v>
      </c>
      <c r="C136" s="1" t="s">
        <v>580</v>
      </c>
      <c r="D136" s="1" t="s">
        <v>111</v>
      </c>
      <c r="E136" s="1">
        <v>1984</v>
      </c>
      <c r="F136" s="1">
        <v>610</v>
      </c>
      <c r="G136" s="1" t="s">
        <v>453</v>
      </c>
      <c r="H136" s="1">
        <v>85</v>
      </c>
      <c r="I136" s="1">
        <v>80.900000000000006</v>
      </c>
      <c r="J136" s="1">
        <v>83</v>
      </c>
      <c r="K136" s="1">
        <v>86</v>
      </c>
      <c r="L136" s="1">
        <v>86</v>
      </c>
      <c r="M136" s="1">
        <v>83</v>
      </c>
      <c r="N136" s="1">
        <v>110</v>
      </c>
      <c r="O136" s="1">
        <v>117</v>
      </c>
      <c r="P136" s="1">
        <v>131</v>
      </c>
      <c r="Q136" s="1">
        <v>117</v>
      </c>
      <c r="R136" s="1">
        <v>200</v>
      </c>
      <c r="S136" s="1">
        <v>7</v>
      </c>
      <c r="U136" s="1">
        <v>244.23</v>
      </c>
    </row>
    <row r="137" spans="1:21" s="1" customFormat="1"/>
    <row r="138" spans="1:21" s="1" customFormat="1">
      <c r="A138" s="1" t="s">
        <v>567</v>
      </c>
      <c r="B138" s="1" t="s">
        <v>583</v>
      </c>
      <c r="D138" s="1" t="s">
        <v>111</v>
      </c>
      <c r="E138" s="1">
        <v>1990</v>
      </c>
      <c r="F138" s="1">
        <v>610</v>
      </c>
      <c r="G138" s="1" t="s">
        <v>453</v>
      </c>
      <c r="H138" s="1">
        <v>85</v>
      </c>
      <c r="I138" s="1">
        <v>80.45</v>
      </c>
      <c r="J138" s="1">
        <v>71</v>
      </c>
      <c r="K138" s="1">
        <v>75</v>
      </c>
      <c r="L138" s="1">
        <v>85</v>
      </c>
      <c r="M138" s="1">
        <v>75</v>
      </c>
      <c r="N138" s="1">
        <v>85</v>
      </c>
      <c r="O138" s="1">
        <v>90</v>
      </c>
      <c r="P138" s="1">
        <v>95</v>
      </c>
      <c r="Q138" s="1">
        <v>95</v>
      </c>
      <c r="R138" s="1">
        <v>170</v>
      </c>
      <c r="S138" s="1">
        <v>8</v>
      </c>
      <c r="U138" s="1">
        <v>208.2</v>
      </c>
    </row>
    <row r="139" spans="1:21" s="1" customFormat="1">
      <c r="A139" s="1" t="s">
        <v>567</v>
      </c>
      <c r="B139" s="1" t="s">
        <v>584</v>
      </c>
      <c r="C139" s="1" t="s">
        <v>585</v>
      </c>
      <c r="D139" s="1" t="s">
        <v>111</v>
      </c>
      <c r="E139" s="1">
        <v>1995</v>
      </c>
      <c r="F139" s="1">
        <v>601</v>
      </c>
      <c r="G139" s="1" t="s">
        <v>504</v>
      </c>
      <c r="H139" s="1">
        <v>94</v>
      </c>
      <c r="I139" s="1">
        <v>92.7</v>
      </c>
      <c r="J139" s="1">
        <v>120</v>
      </c>
      <c r="K139" s="1">
        <v>120</v>
      </c>
      <c r="L139" s="1">
        <v>127</v>
      </c>
      <c r="M139" s="1">
        <v>120</v>
      </c>
      <c r="N139" s="1">
        <v>143</v>
      </c>
      <c r="O139" s="1">
        <v>150</v>
      </c>
      <c r="P139" s="1">
        <v>0</v>
      </c>
      <c r="Q139" s="1">
        <v>143</v>
      </c>
      <c r="R139" s="1">
        <v>263</v>
      </c>
      <c r="S139" s="1">
        <v>1</v>
      </c>
      <c r="U139" s="1">
        <v>301.02999999999997</v>
      </c>
    </row>
    <row r="140" spans="1:21" s="1" customFormat="1">
      <c r="A140" s="1" t="s">
        <v>567</v>
      </c>
      <c r="B140" s="1" t="s">
        <v>586</v>
      </c>
      <c r="D140" s="1" t="s">
        <v>111</v>
      </c>
      <c r="E140" s="1">
        <v>1980</v>
      </c>
      <c r="F140" s="1">
        <v>606</v>
      </c>
      <c r="G140" s="1" t="s">
        <v>451</v>
      </c>
      <c r="H140" s="1">
        <v>94</v>
      </c>
      <c r="I140" s="1">
        <v>91.45</v>
      </c>
      <c r="J140" s="1">
        <v>104</v>
      </c>
      <c r="K140" s="1">
        <v>109</v>
      </c>
      <c r="L140" s="1">
        <v>113</v>
      </c>
      <c r="M140" s="1">
        <v>113</v>
      </c>
      <c r="N140" s="1">
        <v>137</v>
      </c>
      <c r="O140" s="1">
        <v>142</v>
      </c>
      <c r="P140" s="1">
        <v>142</v>
      </c>
      <c r="Q140" s="1">
        <v>142</v>
      </c>
      <c r="R140" s="1">
        <v>255</v>
      </c>
      <c r="S140" s="1">
        <v>1</v>
      </c>
      <c r="U140" s="1">
        <v>293.58999999999997</v>
      </c>
    </row>
    <row r="141" spans="1:21" s="1" customFormat="1">
      <c r="A141" s="1" t="s">
        <v>564</v>
      </c>
      <c r="B141" s="1" t="s">
        <v>587</v>
      </c>
      <c r="D141" s="1" t="s">
        <v>111</v>
      </c>
      <c r="E141" s="1">
        <v>1979</v>
      </c>
      <c r="F141" s="1">
        <v>606</v>
      </c>
      <c r="G141" s="1" t="s">
        <v>451</v>
      </c>
      <c r="H141" s="1">
        <v>94</v>
      </c>
      <c r="I141" s="1">
        <v>90.85</v>
      </c>
      <c r="J141" s="1">
        <v>100</v>
      </c>
      <c r="K141" s="1">
        <v>110</v>
      </c>
      <c r="L141" s="1">
        <v>117</v>
      </c>
      <c r="M141" s="1">
        <v>110</v>
      </c>
      <c r="N141" s="1">
        <v>130</v>
      </c>
      <c r="O141" s="1">
        <v>140</v>
      </c>
      <c r="P141" s="1">
        <v>145</v>
      </c>
      <c r="Q141" s="1">
        <v>140</v>
      </c>
      <c r="R141" s="1">
        <v>250</v>
      </c>
      <c r="S141" s="1">
        <v>2</v>
      </c>
      <c r="T141" s="1">
        <v>9</v>
      </c>
      <c r="U141" s="1">
        <v>288.67</v>
      </c>
    </row>
    <row r="142" spans="1:21" s="1" customFormat="1">
      <c r="A142" s="1" t="s">
        <v>502</v>
      </c>
      <c r="B142" s="1" t="s">
        <v>588</v>
      </c>
      <c r="D142" s="1" t="s">
        <v>111</v>
      </c>
      <c r="E142" s="1">
        <v>1976</v>
      </c>
      <c r="F142" s="1">
        <v>606</v>
      </c>
      <c r="G142" s="1" t="s">
        <v>451</v>
      </c>
      <c r="H142" s="1">
        <v>94</v>
      </c>
      <c r="I142" s="1">
        <v>93.3</v>
      </c>
      <c r="J142" s="1">
        <v>102</v>
      </c>
      <c r="K142" s="1">
        <v>107</v>
      </c>
      <c r="L142" s="1">
        <v>110</v>
      </c>
      <c r="M142" s="1">
        <v>107</v>
      </c>
      <c r="N142" s="1">
        <v>125</v>
      </c>
      <c r="O142" s="1">
        <v>125</v>
      </c>
      <c r="P142" s="1">
        <v>130</v>
      </c>
      <c r="Q142" s="1">
        <v>125</v>
      </c>
      <c r="R142" s="1">
        <v>232</v>
      </c>
      <c r="S142" s="1">
        <v>3</v>
      </c>
      <c r="U142" s="1">
        <v>264.81</v>
      </c>
    </row>
    <row r="143" spans="1:21" s="1" customFormat="1">
      <c r="A143" s="1" t="s">
        <v>567</v>
      </c>
      <c r="B143" s="1" t="s">
        <v>589</v>
      </c>
      <c r="D143" s="1" t="s">
        <v>111</v>
      </c>
      <c r="E143" s="1">
        <v>1975</v>
      </c>
      <c r="F143" s="1">
        <v>606</v>
      </c>
      <c r="G143" s="1" t="s">
        <v>451</v>
      </c>
      <c r="H143" s="1">
        <v>94</v>
      </c>
      <c r="I143" s="1">
        <v>92.7</v>
      </c>
      <c r="J143" s="1">
        <v>75</v>
      </c>
      <c r="K143" s="1">
        <v>82</v>
      </c>
      <c r="L143" s="1">
        <v>86</v>
      </c>
      <c r="M143" s="1">
        <v>82</v>
      </c>
      <c r="N143" s="1">
        <v>110</v>
      </c>
      <c r="O143" s="1">
        <v>116</v>
      </c>
      <c r="P143" s="1">
        <v>119</v>
      </c>
      <c r="Q143" s="1">
        <v>119</v>
      </c>
      <c r="R143" s="1">
        <v>201</v>
      </c>
      <c r="S143" s="1">
        <v>4</v>
      </c>
      <c r="U143" s="1">
        <v>230.06</v>
      </c>
    </row>
    <row r="144" spans="1:21" s="1" customFormat="1">
      <c r="A144" s="1" t="s">
        <v>567</v>
      </c>
      <c r="B144" s="1" t="s">
        <v>590</v>
      </c>
      <c r="D144" s="1" t="s">
        <v>111</v>
      </c>
      <c r="E144" s="1">
        <v>1971</v>
      </c>
      <c r="F144" s="1">
        <v>606</v>
      </c>
      <c r="G144" s="1" t="s">
        <v>451</v>
      </c>
      <c r="H144" s="1">
        <v>94</v>
      </c>
      <c r="I144" s="1">
        <v>89.3</v>
      </c>
      <c r="J144" s="1">
        <v>77</v>
      </c>
      <c r="K144" s="1">
        <v>79</v>
      </c>
      <c r="L144" s="1">
        <v>85</v>
      </c>
      <c r="M144" s="1">
        <v>85</v>
      </c>
      <c r="N144" s="1">
        <v>104</v>
      </c>
      <c r="O144" s="1">
        <v>109</v>
      </c>
      <c r="P144" s="1">
        <v>115</v>
      </c>
      <c r="Q144" s="1">
        <v>109</v>
      </c>
      <c r="R144" s="1">
        <v>194</v>
      </c>
      <c r="S144" s="1">
        <v>5</v>
      </c>
      <c r="U144" s="1">
        <v>225.75</v>
      </c>
    </row>
    <row r="145" spans="1:21" s="1" customFormat="1">
      <c r="A145" s="1" t="s">
        <v>564</v>
      </c>
      <c r="B145" s="1" t="s">
        <v>591</v>
      </c>
      <c r="D145" s="1" t="s">
        <v>111</v>
      </c>
      <c r="E145" s="1">
        <v>1979</v>
      </c>
      <c r="F145" s="1">
        <v>606</v>
      </c>
      <c r="G145" s="1" t="s">
        <v>451</v>
      </c>
      <c r="H145" s="1">
        <v>94</v>
      </c>
      <c r="I145" s="1">
        <v>93.75</v>
      </c>
      <c r="J145" s="1">
        <v>70</v>
      </c>
      <c r="K145" s="1">
        <v>76</v>
      </c>
      <c r="L145" s="1">
        <v>80</v>
      </c>
      <c r="M145" s="1">
        <v>80</v>
      </c>
      <c r="N145" s="1">
        <v>100</v>
      </c>
      <c r="O145" s="1">
        <v>105</v>
      </c>
      <c r="P145" s="1">
        <v>105</v>
      </c>
      <c r="Q145" s="1">
        <v>100</v>
      </c>
      <c r="R145" s="1">
        <v>180</v>
      </c>
      <c r="S145" s="1">
        <v>6</v>
      </c>
      <c r="U145" s="1">
        <v>205.04</v>
      </c>
    </row>
    <row r="146" spans="1:21" s="1" customFormat="1">
      <c r="A146" s="1" t="s">
        <v>567</v>
      </c>
      <c r="B146" s="1" t="s">
        <v>592</v>
      </c>
      <c r="D146" s="1" t="s">
        <v>111</v>
      </c>
      <c r="E146" s="1">
        <v>1975</v>
      </c>
      <c r="F146" s="1">
        <v>606</v>
      </c>
      <c r="G146" s="1" t="s">
        <v>451</v>
      </c>
      <c r="H146" s="1">
        <v>94</v>
      </c>
      <c r="I146" s="1">
        <v>92.8</v>
      </c>
      <c r="J146" s="1">
        <v>65</v>
      </c>
      <c r="K146" s="1">
        <v>65</v>
      </c>
      <c r="L146" s="1">
        <v>71</v>
      </c>
      <c r="M146" s="1">
        <v>71</v>
      </c>
      <c r="N146" s="1">
        <v>85</v>
      </c>
      <c r="O146" s="1">
        <v>89</v>
      </c>
      <c r="P146" s="1">
        <v>94</v>
      </c>
      <c r="Q146" s="1">
        <v>94</v>
      </c>
      <c r="R146" s="1">
        <v>165</v>
      </c>
      <c r="S146" s="1">
        <v>7</v>
      </c>
      <c r="T146" s="1">
        <v>4</v>
      </c>
      <c r="U146" s="1">
        <v>188.77</v>
      </c>
    </row>
    <row r="147" spans="1:21" s="1" customFormat="1">
      <c r="A147" s="1" t="s">
        <v>567</v>
      </c>
      <c r="B147" s="1" t="s">
        <v>593</v>
      </c>
      <c r="C147" s="1" t="s">
        <v>594</v>
      </c>
      <c r="D147" s="1" t="s">
        <v>111</v>
      </c>
      <c r="E147" s="1">
        <v>1993</v>
      </c>
      <c r="F147" s="1">
        <v>612</v>
      </c>
      <c r="G147" s="1" t="s">
        <v>453</v>
      </c>
      <c r="H147" s="1">
        <v>94</v>
      </c>
      <c r="I147" s="1">
        <v>93.9</v>
      </c>
      <c r="J147" s="1">
        <v>140</v>
      </c>
      <c r="K147" s="1">
        <v>140</v>
      </c>
      <c r="L147" s="1">
        <v>140</v>
      </c>
      <c r="M147" s="1">
        <v>0</v>
      </c>
      <c r="N147" s="1">
        <v>170</v>
      </c>
      <c r="O147" s="1">
        <v>180</v>
      </c>
      <c r="P147" s="1">
        <v>191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1:21" s="1" customFormat="1">
      <c r="A148" s="1" t="s">
        <v>567</v>
      </c>
      <c r="B148" s="1" t="s">
        <v>595</v>
      </c>
      <c r="D148" s="1" t="s">
        <v>111</v>
      </c>
      <c r="E148" s="1">
        <v>1987</v>
      </c>
      <c r="F148" s="1">
        <v>612</v>
      </c>
      <c r="G148" s="1" t="s">
        <v>453</v>
      </c>
      <c r="H148" s="1">
        <v>94</v>
      </c>
      <c r="I148" s="1">
        <v>91.6</v>
      </c>
      <c r="J148" s="1">
        <v>120</v>
      </c>
      <c r="K148" s="1">
        <v>123</v>
      </c>
      <c r="L148" s="1">
        <v>125</v>
      </c>
      <c r="M148" s="1">
        <v>125</v>
      </c>
      <c r="N148" s="1">
        <v>135</v>
      </c>
      <c r="O148" s="1">
        <v>138</v>
      </c>
      <c r="P148" s="1">
        <v>140</v>
      </c>
      <c r="Q148" s="1">
        <v>135</v>
      </c>
      <c r="R148" s="1">
        <v>260</v>
      </c>
      <c r="S148" s="1">
        <v>1</v>
      </c>
      <c r="U148" s="1">
        <v>299.14</v>
      </c>
    </row>
    <row r="149" spans="1:21" s="1" customFormat="1">
      <c r="A149" s="1" t="s">
        <v>567</v>
      </c>
      <c r="B149" s="1" t="s">
        <v>596</v>
      </c>
      <c r="D149" s="1" t="s">
        <v>111</v>
      </c>
      <c r="E149" s="1">
        <v>1991</v>
      </c>
      <c r="F149" s="1">
        <v>612</v>
      </c>
      <c r="G149" s="1" t="s">
        <v>453</v>
      </c>
      <c r="H149" s="1">
        <v>94</v>
      </c>
      <c r="I149" s="1">
        <v>90.5</v>
      </c>
      <c r="J149" s="1">
        <v>105</v>
      </c>
      <c r="K149" s="1">
        <v>108</v>
      </c>
      <c r="L149" s="1">
        <v>116</v>
      </c>
      <c r="M149" s="1">
        <v>108</v>
      </c>
      <c r="N149" s="1">
        <v>130</v>
      </c>
      <c r="O149" s="1">
        <v>130</v>
      </c>
      <c r="P149" s="1">
        <v>130</v>
      </c>
      <c r="Q149" s="1">
        <v>130</v>
      </c>
      <c r="R149" s="1">
        <v>238</v>
      </c>
      <c r="S149" s="1">
        <v>2</v>
      </c>
      <c r="U149" s="1">
        <v>275.29000000000002</v>
      </c>
    </row>
    <row r="150" spans="1:21" s="1" customFormat="1">
      <c r="A150" s="1" t="s">
        <v>567</v>
      </c>
      <c r="B150" s="1" t="s">
        <v>597</v>
      </c>
      <c r="C150" s="1" t="s">
        <v>441</v>
      </c>
      <c r="D150" s="1" t="s">
        <v>111</v>
      </c>
      <c r="E150" s="1">
        <v>1990</v>
      </c>
      <c r="F150" s="1">
        <v>612</v>
      </c>
      <c r="G150" s="1" t="s">
        <v>453</v>
      </c>
      <c r="H150" s="1">
        <v>94</v>
      </c>
      <c r="I150" s="1">
        <v>91.7</v>
      </c>
      <c r="J150" s="1">
        <v>102</v>
      </c>
      <c r="K150" s="1">
        <v>106</v>
      </c>
      <c r="L150" s="1">
        <v>107</v>
      </c>
      <c r="M150" s="1">
        <v>107</v>
      </c>
      <c r="N150" s="1">
        <v>125</v>
      </c>
      <c r="O150" s="1">
        <v>125</v>
      </c>
      <c r="P150" s="1">
        <v>130</v>
      </c>
      <c r="Q150" s="1">
        <v>125</v>
      </c>
      <c r="R150" s="1">
        <v>232</v>
      </c>
      <c r="S150" s="1">
        <v>3</v>
      </c>
      <c r="T150" s="1">
        <v>8</v>
      </c>
      <c r="U150" s="1">
        <v>266.79000000000002</v>
      </c>
    </row>
    <row r="151" spans="1:21" s="1" customFormat="1"/>
    <row r="152" spans="1:21" s="1" customFormat="1">
      <c r="A152" s="1" t="s">
        <v>598</v>
      </c>
      <c r="B152" s="1" t="s">
        <v>599</v>
      </c>
      <c r="D152" s="1" t="s">
        <v>111</v>
      </c>
      <c r="E152" s="1">
        <v>1979</v>
      </c>
      <c r="F152" s="1">
        <v>602</v>
      </c>
      <c r="G152" s="1" t="s">
        <v>451</v>
      </c>
      <c r="H152" s="1">
        <v>105</v>
      </c>
      <c r="I152" s="1">
        <v>104.15</v>
      </c>
      <c r="J152" s="1">
        <v>100</v>
      </c>
      <c r="K152" s="1">
        <v>115</v>
      </c>
      <c r="L152" s="1">
        <v>120</v>
      </c>
      <c r="M152" s="1">
        <v>115</v>
      </c>
      <c r="N152" s="1">
        <v>130</v>
      </c>
      <c r="O152" s="1">
        <v>145</v>
      </c>
      <c r="P152" s="1">
        <v>146</v>
      </c>
      <c r="Q152" s="1">
        <v>146</v>
      </c>
      <c r="R152" s="1">
        <v>261</v>
      </c>
      <c r="S152" s="1">
        <v>1</v>
      </c>
      <c r="U152" s="1">
        <v>285.49</v>
      </c>
    </row>
    <row r="153" spans="1:21" s="1" customFormat="1">
      <c r="A153" s="1" t="s">
        <v>600</v>
      </c>
      <c r="B153" s="1" t="s">
        <v>601</v>
      </c>
      <c r="D153" s="1" t="s">
        <v>111</v>
      </c>
      <c r="E153" s="1">
        <v>1973</v>
      </c>
      <c r="F153" s="1">
        <v>631</v>
      </c>
      <c r="G153" s="1" t="s">
        <v>451</v>
      </c>
      <c r="H153" s="1">
        <v>105</v>
      </c>
      <c r="I153" s="1">
        <v>122.85</v>
      </c>
      <c r="J153" s="1">
        <v>107</v>
      </c>
      <c r="K153" s="1">
        <v>111</v>
      </c>
      <c r="L153" s="1">
        <v>111</v>
      </c>
      <c r="M153" s="1">
        <v>107</v>
      </c>
      <c r="N153" s="1">
        <v>130</v>
      </c>
      <c r="O153" s="1">
        <v>137</v>
      </c>
      <c r="P153" s="1">
        <v>140</v>
      </c>
      <c r="Q153" s="1">
        <v>137</v>
      </c>
      <c r="R153" s="1">
        <v>244</v>
      </c>
      <c r="S153" s="1">
        <v>1</v>
      </c>
      <c r="U153" s="1">
        <v>244.05</v>
      </c>
    </row>
    <row r="154" spans="1:21" s="1" customFormat="1">
      <c r="A154" s="1" t="s">
        <v>598</v>
      </c>
      <c r="B154" s="1" t="s">
        <v>602</v>
      </c>
      <c r="D154" s="1" t="s">
        <v>111</v>
      </c>
      <c r="E154" s="1">
        <v>1969</v>
      </c>
      <c r="F154" s="1">
        <v>602</v>
      </c>
      <c r="G154" s="1" t="s">
        <v>451</v>
      </c>
      <c r="H154" s="1">
        <v>105</v>
      </c>
      <c r="I154" s="1">
        <v>96.1</v>
      </c>
      <c r="J154" s="1">
        <v>47</v>
      </c>
      <c r="K154" s="1">
        <v>51</v>
      </c>
      <c r="L154" s="1">
        <v>55</v>
      </c>
      <c r="M154" s="1">
        <v>55</v>
      </c>
      <c r="N154" s="1">
        <v>67</v>
      </c>
      <c r="O154" s="1">
        <v>74</v>
      </c>
      <c r="P154" s="1">
        <v>75</v>
      </c>
      <c r="Q154" s="1">
        <v>67</v>
      </c>
      <c r="R154" s="1">
        <v>122</v>
      </c>
      <c r="S154" s="1">
        <v>2</v>
      </c>
      <c r="U154" s="1">
        <v>137.56</v>
      </c>
    </row>
    <row r="155" spans="1:21" s="1" customFormat="1">
      <c r="A155" s="1" t="s">
        <v>598</v>
      </c>
      <c r="B155" s="1" t="s">
        <v>603</v>
      </c>
      <c r="C155" s="1" t="s">
        <v>604</v>
      </c>
      <c r="D155" s="1" t="s">
        <v>111</v>
      </c>
      <c r="E155" s="1">
        <v>1990</v>
      </c>
      <c r="F155" s="1">
        <v>607</v>
      </c>
      <c r="G155" s="1" t="s">
        <v>453</v>
      </c>
      <c r="H155" s="1">
        <v>105</v>
      </c>
      <c r="I155" s="1">
        <v>100.35</v>
      </c>
      <c r="J155" s="1">
        <v>122</v>
      </c>
      <c r="K155" s="1">
        <v>125</v>
      </c>
      <c r="L155" s="1">
        <v>128</v>
      </c>
      <c r="M155" s="1">
        <v>128</v>
      </c>
      <c r="N155" s="1">
        <v>161</v>
      </c>
      <c r="O155" s="1">
        <v>161</v>
      </c>
      <c r="P155" s="1">
        <v>161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</row>
    <row r="156" spans="1:21" s="1" customFormat="1">
      <c r="A156" s="1" t="s">
        <v>598</v>
      </c>
      <c r="B156" s="1" t="s">
        <v>605</v>
      </c>
      <c r="D156" s="1" t="s">
        <v>111</v>
      </c>
      <c r="E156" s="1">
        <v>1991</v>
      </c>
      <c r="F156" s="1">
        <v>607</v>
      </c>
      <c r="G156" s="1" t="s">
        <v>453</v>
      </c>
      <c r="H156" s="1">
        <v>105</v>
      </c>
      <c r="I156" s="1">
        <v>99.45</v>
      </c>
      <c r="J156" s="1">
        <v>118</v>
      </c>
      <c r="K156" s="1">
        <v>125</v>
      </c>
      <c r="L156" s="1">
        <v>128</v>
      </c>
      <c r="M156" s="1">
        <v>128</v>
      </c>
      <c r="N156" s="1">
        <v>143</v>
      </c>
      <c r="O156" s="1">
        <v>148</v>
      </c>
      <c r="P156" s="1">
        <v>153</v>
      </c>
      <c r="Q156" s="1">
        <v>148</v>
      </c>
      <c r="R156" s="1">
        <v>276</v>
      </c>
      <c r="S156" s="1">
        <v>1</v>
      </c>
      <c r="U156" s="1">
        <v>307.04000000000002</v>
      </c>
    </row>
    <row r="157" spans="1:21" s="1" customFormat="1">
      <c r="A157" s="1" t="s">
        <v>600</v>
      </c>
      <c r="B157" s="1" t="s">
        <v>606</v>
      </c>
      <c r="C157" s="1" t="s">
        <v>607</v>
      </c>
      <c r="D157" s="1" t="s">
        <v>111</v>
      </c>
      <c r="E157" s="1">
        <v>1987</v>
      </c>
      <c r="F157" s="1">
        <v>630</v>
      </c>
      <c r="G157" s="1" t="s">
        <v>453</v>
      </c>
      <c r="H157" s="1">
        <v>106</v>
      </c>
      <c r="I157" s="1">
        <v>135.44999999999999</v>
      </c>
      <c r="J157" s="1">
        <v>125</v>
      </c>
      <c r="K157" s="1">
        <v>132</v>
      </c>
      <c r="L157" s="1">
        <v>137</v>
      </c>
      <c r="M157" s="1">
        <v>132</v>
      </c>
      <c r="N157" s="1">
        <v>168</v>
      </c>
      <c r="O157" s="1">
        <v>175</v>
      </c>
      <c r="P157" s="1">
        <v>180</v>
      </c>
      <c r="Q157" s="1">
        <v>175</v>
      </c>
      <c r="R157" s="1">
        <v>307</v>
      </c>
      <c r="S157" s="1">
        <v>1</v>
      </c>
      <c r="U157" s="1">
        <v>307.83</v>
      </c>
    </row>
  </sheetData>
  <sortState ref="A116:R121">
    <sortCondition descending="1" ref="R116"/>
  </sortState>
  <mergeCells count="2">
    <mergeCell ref="J6:K8"/>
    <mergeCell ref="E11:F1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workbookViewId="0">
      <selection activeCell="D11" sqref="D11:E11"/>
    </sheetView>
  </sheetViews>
  <sheetFormatPr defaultColWidth="8.85546875" defaultRowHeight="15"/>
  <cols>
    <col min="7" max="7" width="11.28515625" bestFit="1" customWidth="1"/>
    <col min="8" max="8" width="13.42578125" bestFit="1" customWidth="1"/>
    <col min="9" max="9" width="25.140625" bestFit="1" customWidth="1"/>
  </cols>
  <sheetData>
    <row r="1" spans="1:29" s="62" customFormat="1">
      <c r="P1" s="63"/>
      <c r="Q1" s="63"/>
      <c r="R1" s="63"/>
      <c r="S1" s="63"/>
      <c r="T1" s="64" t="s">
        <v>235</v>
      </c>
      <c r="U1" s="65"/>
      <c r="V1" s="66"/>
      <c r="W1" s="66"/>
      <c r="X1" s="66"/>
      <c r="Y1" s="66"/>
      <c r="Z1" s="66"/>
      <c r="AA1" s="66"/>
      <c r="AB1" s="66"/>
      <c r="AC1" s="66"/>
    </row>
    <row r="2" spans="1:29" s="62" customFormat="1">
      <c r="P2" s="63"/>
      <c r="Q2" s="63"/>
      <c r="R2" s="63"/>
      <c r="S2" s="63"/>
      <c r="T2" s="64" t="s">
        <v>236</v>
      </c>
      <c r="U2" s="65"/>
      <c r="V2" s="66"/>
      <c r="W2" s="66"/>
      <c r="X2" s="66"/>
      <c r="Y2" s="66"/>
      <c r="Z2" s="66"/>
      <c r="AA2" s="66"/>
      <c r="AB2" s="66"/>
      <c r="AC2" s="66"/>
    </row>
    <row r="3" spans="1:29" s="62" customFormat="1">
      <c r="P3" s="63"/>
      <c r="Q3" s="63"/>
      <c r="R3" s="63"/>
      <c r="S3" s="63"/>
      <c r="T3" s="64" t="s">
        <v>237</v>
      </c>
      <c r="U3" s="65"/>
      <c r="V3" s="66"/>
      <c r="W3" s="66"/>
      <c r="X3" s="66"/>
      <c r="Y3" s="66"/>
      <c r="Z3" s="66"/>
      <c r="AA3" s="66"/>
      <c r="AB3" s="66"/>
      <c r="AC3" s="66"/>
    </row>
    <row r="4" spans="1:29" s="62" customFormat="1">
      <c r="P4" s="63"/>
      <c r="Q4" s="63"/>
      <c r="R4" s="63"/>
      <c r="S4" s="63"/>
      <c r="T4" s="64" t="s">
        <v>238</v>
      </c>
      <c r="U4" s="65"/>
      <c r="V4" s="66"/>
      <c r="W4" s="66"/>
      <c r="X4" s="66"/>
      <c r="Y4" s="66"/>
      <c r="Z4" s="66"/>
      <c r="AA4" s="66"/>
      <c r="AB4" s="66"/>
      <c r="AC4" s="66"/>
    </row>
    <row r="5" spans="1:29" s="62" customFormat="1">
      <c r="P5" s="67"/>
      <c r="Q5" s="67"/>
      <c r="R5" s="67"/>
      <c r="S5" s="67"/>
      <c r="T5" s="68" t="s">
        <v>239</v>
      </c>
      <c r="U5" s="65"/>
      <c r="V5" s="66"/>
      <c r="W5" s="66"/>
      <c r="X5" s="66"/>
      <c r="Y5" s="66"/>
      <c r="Z5" s="66"/>
      <c r="AA5" s="66"/>
      <c r="AB5" s="66"/>
      <c r="AC5" s="66"/>
    </row>
    <row r="6" spans="1:29" s="62" customFormat="1">
      <c r="P6" s="67"/>
      <c r="Q6" s="67"/>
      <c r="R6" s="67"/>
      <c r="S6" s="67"/>
      <c r="T6" s="64" t="s">
        <v>240</v>
      </c>
      <c r="U6" s="65"/>
      <c r="V6" s="66"/>
      <c r="W6" s="66"/>
      <c r="X6" s="66"/>
      <c r="Y6" s="66"/>
      <c r="Z6" s="66"/>
      <c r="AA6" s="66"/>
      <c r="AB6" s="66"/>
      <c r="AC6" s="66"/>
    </row>
    <row r="7" spans="1:29" s="62" customFormat="1" ht="18.75">
      <c r="B7" s="69"/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  <c r="U7" s="66"/>
      <c r="V7" s="66"/>
      <c r="W7" s="66"/>
      <c r="X7" s="66"/>
      <c r="Y7" s="66"/>
      <c r="Z7" s="66"/>
      <c r="AA7" s="66"/>
      <c r="AB7" s="66"/>
      <c r="AC7" s="66"/>
    </row>
    <row r="8" spans="1:29" s="72" customFormat="1" ht="12" customHeight="1">
      <c r="A8" s="7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8.95" customHeigh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611</v>
      </c>
      <c r="E11" s="505"/>
      <c r="F11" s="77"/>
      <c r="G11" s="77"/>
      <c r="H11" s="77"/>
      <c r="I11" s="77"/>
      <c r="J11" s="74"/>
      <c r="K11" s="74"/>
      <c r="L11" s="75" t="s">
        <v>0</v>
      </c>
      <c r="M11" s="78" t="s">
        <v>98</v>
      </c>
      <c r="N11" s="78"/>
      <c r="O11" s="77"/>
      <c r="P11" s="77" t="s">
        <v>612</v>
      </c>
      <c r="Q11" s="77"/>
      <c r="R11" s="77"/>
      <c r="S11" s="77"/>
      <c r="T11" s="74"/>
    </row>
    <row r="12" spans="1:29" s="73" customFormat="1" ht="17.25" customHeight="1" thickBot="1">
      <c r="C12" s="79" t="s">
        <v>56</v>
      </c>
      <c r="D12" s="156">
        <v>42098</v>
      </c>
      <c r="E12" s="81"/>
      <c r="F12" s="82" t="s">
        <v>53</v>
      </c>
      <c r="G12" s="82"/>
      <c r="H12" s="508"/>
      <c r="I12" s="508"/>
      <c r="J12" s="78"/>
      <c r="K12" s="74"/>
      <c r="L12" s="75" t="s">
        <v>54</v>
      </c>
      <c r="M12" s="77" t="s">
        <v>613</v>
      </c>
      <c r="N12" s="77"/>
      <c r="O12" s="77"/>
      <c r="P12" s="77"/>
      <c r="Q12" s="77"/>
      <c r="R12" s="77"/>
      <c r="S12" s="77"/>
    </row>
    <row r="13" spans="1:29" s="168" customFormat="1" ht="33.950000000000003" customHeight="1" thickBot="1">
      <c r="A13" s="157" t="s">
        <v>245</v>
      </c>
      <c r="B13" s="158" t="s">
        <v>614</v>
      </c>
      <c r="C13" s="158" t="s">
        <v>615</v>
      </c>
      <c r="D13" s="158" t="s">
        <v>616</v>
      </c>
      <c r="E13" s="159" t="s">
        <v>617</v>
      </c>
      <c r="F13" s="160" t="s">
        <v>618</v>
      </c>
      <c r="G13" s="161" t="s">
        <v>619</v>
      </c>
      <c r="H13" s="158" t="s">
        <v>620</v>
      </c>
      <c r="I13" s="161" t="s">
        <v>1</v>
      </c>
      <c r="J13" s="162" t="s">
        <v>621</v>
      </c>
      <c r="K13" s="158" t="s">
        <v>14</v>
      </c>
      <c r="L13" s="158" t="s">
        <v>15</v>
      </c>
      <c r="M13" s="158" t="s">
        <v>16</v>
      </c>
      <c r="N13" s="158" t="s">
        <v>622</v>
      </c>
      <c r="O13" s="158" t="s">
        <v>623</v>
      </c>
      <c r="P13" s="158" t="s">
        <v>624</v>
      </c>
      <c r="Q13" s="163" t="s">
        <v>17</v>
      </c>
      <c r="R13" s="164" t="s">
        <v>625</v>
      </c>
      <c r="S13" s="165" t="s">
        <v>3</v>
      </c>
      <c r="T13" s="166" t="s">
        <v>626</v>
      </c>
      <c r="U13" s="167" t="s">
        <v>627</v>
      </c>
      <c r="W13" s="169"/>
    </row>
    <row r="14" spans="1:29" s="186" customFormat="1">
      <c r="A14" s="170">
        <v>10</v>
      </c>
      <c r="B14" s="171" t="s">
        <v>259</v>
      </c>
      <c r="C14" s="171">
        <v>21</v>
      </c>
      <c r="D14" s="172" t="s">
        <v>628</v>
      </c>
      <c r="E14" s="173">
        <v>58</v>
      </c>
      <c r="F14" s="174">
        <v>34081</v>
      </c>
      <c r="G14" s="175" t="s">
        <v>629</v>
      </c>
      <c r="H14" s="176" t="s">
        <v>630</v>
      </c>
      <c r="I14" s="177" t="s">
        <v>271</v>
      </c>
      <c r="J14" s="178">
        <v>57.2</v>
      </c>
      <c r="K14" s="171" t="s">
        <v>631</v>
      </c>
      <c r="L14" s="171">
        <v>25</v>
      </c>
      <c r="M14" s="171">
        <v>27</v>
      </c>
      <c r="N14" s="171">
        <v>25</v>
      </c>
      <c r="O14" s="171">
        <v>30</v>
      </c>
      <c r="P14" s="171">
        <v>32</v>
      </c>
      <c r="Q14" s="179">
        <v>27</v>
      </c>
      <c r="R14" s="180">
        <v>32</v>
      </c>
      <c r="S14" s="181">
        <f>IF(AND(R14&gt;0, Q14&gt;0),R14+Q14,0)</f>
        <v>59</v>
      </c>
      <c r="T14" s="182">
        <f>S14*10^(0.794358141*LOG10(J14/174.393)^2)</f>
        <v>90.581075004686284</v>
      </c>
      <c r="U14" s="183">
        <v>5</v>
      </c>
      <c r="V14" s="184"/>
      <c r="W14" s="185"/>
    </row>
    <row r="15" spans="1:29" s="186" customFormat="1" ht="24.95" customHeight="1">
      <c r="A15" s="187">
        <v>5</v>
      </c>
      <c r="B15" s="188" t="s">
        <v>632</v>
      </c>
      <c r="C15" s="188">
        <v>30</v>
      </c>
      <c r="D15" s="188" t="s">
        <v>628</v>
      </c>
      <c r="E15" s="189">
        <v>58</v>
      </c>
      <c r="F15" s="174">
        <v>30849</v>
      </c>
      <c r="G15" s="190" t="s">
        <v>633</v>
      </c>
      <c r="H15" s="176" t="s">
        <v>634</v>
      </c>
      <c r="I15" s="191" t="s">
        <v>635</v>
      </c>
      <c r="J15" s="192">
        <v>57.65</v>
      </c>
      <c r="K15" s="188">
        <v>45</v>
      </c>
      <c r="L15" s="188">
        <v>47</v>
      </c>
      <c r="M15" s="188" t="s">
        <v>130</v>
      </c>
      <c r="N15" s="188">
        <v>63</v>
      </c>
      <c r="O15" s="193" t="s">
        <v>133</v>
      </c>
      <c r="P15" s="188">
        <v>66</v>
      </c>
      <c r="Q15" s="194">
        <v>47</v>
      </c>
      <c r="R15" s="195">
        <v>66</v>
      </c>
      <c r="S15" s="181">
        <f>IF(AND(R15&gt;0, Q15&gt;0),R15+Q15,0)</f>
        <v>113</v>
      </c>
      <c r="T15" s="182">
        <f>S15*10^(0.794358141*LOG10(J15/174.393)^2)</f>
        <v>172.44693025725653</v>
      </c>
      <c r="U15" s="196">
        <v>3</v>
      </c>
      <c r="V15" s="184"/>
      <c r="W15" s="185"/>
    </row>
    <row r="16" spans="1:29" s="186" customFormat="1" ht="24.95" customHeight="1">
      <c r="A16" s="187">
        <v>1</v>
      </c>
      <c r="B16" s="188" t="s">
        <v>632</v>
      </c>
      <c r="C16" s="188">
        <v>21</v>
      </c>
      <c r="D16" s="188" t="s">
        <v>628</v>
      </c>
      <c r="E16" s="189">
        <v>53</v>
      </c>
      <c r="F16" s="174">
        <v>34296</v>
      </c>
      <c r="G16" s="190" t="s">
        <v>636</v>
      </c>
      <c r="H16" s="176" t="s">
        <v>637</v>
      </c>
      <c r="I16" s="191" t="s">
        <v>638</v>
      </c>
      <c r="J16" s="192">
        <v>51.3</v>
      </c>
      <c r="K16" s="188">
        <v>45</v>
      </c>
      <c r="L16" s="188">
        <v>50</v>
      </c>
      <c r="M16" s="188">
        <v>54</v>
      </c>
      <c r="N16" s="193" t="s">
        <v>119</v>
      </c>
      <c r="O16" s="193" t="s">
        <v>639</v>
      </c>
      <c r="P16" s="188">
        <v>60</v>
      </c>
      <c r="Q16" s="194">
        <v>54</v>
      </c>
      <c r="R16" s="195">
        <v>60</v>
      </c>
      <c r="S16" s="181">
        <f>IF(AND(R16&gt;0, Q16&gt;0),R16+Q16,0)</f>
        <v>114</v>
      </c>
      <c r="T16" s="197">
        <f>S16*10^(0.794358141*LOG10(J16/174.393)^2)</f>
        <v>191.08663008251196</v>
      </c>
      <c r="U16" s="196">
        <v>5</v>
      </c>
      <c r="V16" s="184"/>
      <c r="W16" s="185"/>
    </row>
    <row r="17" spans="1:23" s="186" customFormat="1">
      <c r="A17" s="187">
        <v>8</v>
      </c>
      <c r="B17" s="193" t="s">
        <v>632</v>
      </c>
      <c r="C17" s="188">
        <v>25</v>
      </c>
      <c r="D17" s="193" t="s">
        <v>628</v>
      </c>
      <c r="E17" s="189">
        <v>58</v>
      </c>
      <c r="F17" s="174">
        <v>32617</v>
      </c>
      <c r="G17" s="190" t="s">
        <v>640</v>
      </c>
      <c r="H17" s="176" t="s">
        <v>641</v>
      </c>
      <c r="I17" s="191" t="s">
        <v>642</v>
      </c>
      <c r="J17" s="192">
        <v>58</v>
      </c>
      <c r="K17" s="193">
        <v>48</v>
      </c>
      <c r="L17" s="188" t="s">
        <v>643</v>
      </c>
      <c r="M17" s="188">
        <v>52</v>
      </c>
      <c r="N17" s="193" t="s">
        <v>119</v>
      </c>
      <c r="O17" s="188">
        <v>59</v>
      </c>
      <c r="P17" s="193" t="s">
        <v>644</v>
      </c>
      <c r="Q17" s="194">
        <v>52</v>
      </c>
      <c r="R17" s="195">
        <v>59</v>
      </c>
      <c r="S17" s="181">
        <f>IF(AND(R17&gt;0, Q17&gt;0),R17+Q17,0)</f>
        <v>111</v>
      </c>
      <c r="T17" s="197">
        <f>S17*10^(0.89726074*LOG10(J17/148.026)^2)</f>
        <v>156.27431518188072</v>
      </c>
      <c r="U17" s="196">
        <v>4</v>
      </c>
      <c r="V17" s="184"/>
      <c r="W17" s="185"/>
    </row>
    <row r="18" spans="1:23" s="186" customFormat="1">
      <c r="A18" s="187">
        <v>20</v>
      </c>
      <c r="B18" s="188" t="s">
        <v>259</v>
      </c>
      <c r="C18" s="188">
        <v>26</v>
      </c>
      <c r="D18" s="188" t="s">
        <v>453</v>
      </c>
      <c r="E18" s="189">
        <v>63</v>
      </c>
      <c r="F18" s="174">
        <v>32440</v>
      </c>
      <c r="G18" s="190" t="s">
        <v>645</v>
      </c>
      <c r="H18" s="176" t="s">
        <v>646</v>
      </c>
      <c r="I18" s="198" t="s">
        <v>93</v>
      </c>
      <c r="J18" s="199">
        <v>58.55</v>
      </c>
      <c r="K18" s="188">
        <v>45</v>
      </c>
      <c r="L18" s="188">
        <v>50</v>
      </c>
      <c r="M18" s="188">
        <v>56</v>
      </c>
      <c r="N18" s="193" t="s">
        <v>647</v>
      </c>
      <c r="O18" s="193" t="s">
        <v>647</v>
      </c>
      <c r="P18" s="188">
        <v>72</v>
      </c>
      <c r="Q18" s="200">
        <v>56</v>
      </c>
      <c r="R18" s="201">
        <v>72</v>
      </c>
      <c r="S18" s="181">
        <f>IF(AND(R18&gt;0, Q18&gt;0),R18+Q18,0)</f>
        <v>128</v>
      </c>
      <c r="T18" s="202">
        <f>S18*10^(0.89726074*LOG10(J18/148.026)^2)</f>
        <v>178.97674823303518</v>
      </c>
      <c r="U18" s="196">
        <v>1</v>
      </c>
      <c r="V18" s="184"/>
      <c r="W18" s="185"/>
    </row>
    <row r="19" spans="1:23" s="186" customFormat="1">
      <c r="A19" s="187">
        <v>1</v>
      </c>
      <c r="B19" s="193" t="s">
        <v>632</v>
      </c>
      <c r="C19" s="188">
        <v>30</v>
      </c>
      <c r="D19" s="193" t="s">
        <v>628</v>
      </c>
      <c r="E19" s="189">
        <v>48</v>
      </c>
      <c r="F19" s="203">
        <v>30803</v>
      </c>
      <c r="G19" s="190" t="s">
        <v>648</v>
      </c>
      <c r="H19" s="176" t="s">
        <v>649</v>
      </c>
      <c r="I19" s="191" t="s">
        <v>267</v>
      </c>
      <c r="J19" s="192">
        <v>46.95</v>
      </c>
      <c r="K19" s="188" t="s">
        <v>52</v>
      </c>
      <c r="L19" s="188">
        <v>50</v>
      </c>
      <c r="M19" s="188">
        <v>54</v>
      </c>
      <c r="N19" s="188">
        <v>66</v>
      </c>
      <c r="O19" s="193" t="s">
        <v>650</v>
      </c>
      <c r="P19" s="193" t="s">
        <v>651</v>
      </c>
      <c r="Q19" s="194">
        <v>54</v>
      </c>
      <c r="R19" s="195">
        <v>66</v>
      </c>
      <c r="S19" s="181">
        <f>Q19+R19</f>
        <v>120</v>
      </c>
      <c r="T19" s="204">
        <f>S19*10^(0.794358141*LOG10(J19/174.393)^2)</f>
        <v>217.35604780135168</v>
      </c>
      <c r="U19" s="196">
        <v>1</v>
      </c>
      <c r="V19" s="184"/>
      <c r="W19" s="185"/>
    </row>
    <row r="20" spans="1:23" s="186" customFormat="1">
      <c r="A20" s="187">
        <v>7</v>
      </c>
      <c r="B20" s="193" t="s">
        <v>632</v>
      </c>
      <c r="C20" s="188">
        <v>22</v>
      </c>
      <c r="D20" s="193" t="s">
        <v>628</v>
      </c>
      <c r="E20" s="189">
        <v>58</v>
      </c>
      <c r="F20" s="174">
        <v>33844</v>
      </c>
      <c r="G20" s="175" t="s">
        <v>652</v>
      </c>
      <c r="H20" s="176" t="s">
        <v>653</v>
      </c>
      <c r="I20" s="205" t="s">
        <v>654</v>
      </c>
      <c r="J20" s="192">
        <v>55.75</v>
      </c>
      <c r="K20" s="188">
        <v>53</v>
      </c>
      <c r="L20" s="188">
        <v>57</v>
      </c>
      <c r="M20" s="188">
        <v>62</v>
      </c>
      <c r="N20" s="188">
        <v>66</v>
      </c>
      <c r="O20" s="188">
        <v>72</v>
      </c>
      <c r="P20" s="188">
        <v>78</v>
      </c>
      <c r="Q20" s="194">
        <v>62</v>
      </c>
      <c r="R20" s="195">
        <v>78</v>
      </c>
      <c r="S20" s="181">
        <f>IF(AND(R20&gt;0, Q20&gt;0),R20+Q20,0)</f>
        <v>140</v>
      </c>
      <c r="T20" s="197">
        <f>S20*10^(0.794358141*LOG10(J20/174.393)^2)</f>
        <v>219.27503259733624</v>
      </c>
      <c r="U20" s="196">
        <v>1</v>
      </c>
      <c r="V20" s="184"/>
      <c r="W20" s="185"/>
    </row>
    <row r="21" spans="1:23" s="186" customFormat="1">
      <c r="A21" s="187">
        <v>12</v>
      </c>
      <c r="B21" s="188" t="s">
        <v>632</v>
      </c>
      <c r="C21" s="188"/>
      <c r="D21" s="188" t="s">
        <v>628</v>
      </c>
      <c r="E21" s="189">
        <v>53</v>
      </c>
      <c r="F21" s="174">
        <v>33287</v>
      </c>
      <c r="G21" s="190" t="s">
        <v>655</v>
      </c>
      <c r="H21" s="176" t="s">
        <v>656</v>
      </c>
      <c r="I21" s="177" t="s">
        <v>271</v>
      </c>
      <c r="J21" s="192">
        <v>52.4</v>
      </c>
      <c r="K21" s="188">
        <v>53</v>
      </c>
      <c r="L21" s="188">
        <v>55</v>
      </c>
      <c r="M21" s="188" t="s">
        <v>125</v>
      </c>
      <c r="N21" s="188">
        <v>62</v>
      </c>
      <c r="O21" s="193">
        <v>66</v>
      </c>
      <c r="P21" s="188">
        <v>68</v>
      </c>
      <c r="Q21" s="194">
        <v>55</v>
      </c>
      <c r="R21" s="195">
        <v>68</v>
      </c>
      <c r="S21" s="181">
        <f>IF(AND(R21&gt;0, Q21&gt;0),R21+Q21,0)</f>
        <v>123</v>
      </c>
      <c r="T21" s="197">
        <f>S21*10^(0.89726074*LOG10(J21/148.026)^2)</f>
        <v>187.24674602598679</v>
      </c>
      <c r="U21" s="196">
        <v>4</v>
      </c>
      <c r="V21" s="184"/>
      <c r="W21" s="185"/>
    </row>
    <row r="22" spans="1:23" s="186" customFormat="1">
      <c r="A22" s="187">
        <v>6</v>
      </c>
      <c r="B22" s="188" t="s">
        <v>632</v>
      </c>
      <c r="C22" s="188">
        <v>33</v>
      </c>
      <c r="D22" s="188" t="s">
        <v>628</v>
      </c>
      <c r="E22" s="189">
        <v>58</v>
      </c>
      <c r="F22" s="174">
        <v>29808</v>
      </c>
      <c r="G22" s="175" t="s">
        <v>657</v>
      </c>
      <c r="H22" s="176" t="s">
        <v>658</v>
      </c>
      <c r="I22" s="206" t="s">
        <v>659</v>
      </c>
      <c r="J22" s="192">
        <v>57.55</v>
      </c>
      <c r="K22" s="188">
        <v>55</v>
      </c>
      <c r="L22" s="188" t="s">
        <v>660</v>
      </c>
      <c r="M22" s="188" t="s">
        <v>119</v>
      </c>
      <c r="N22" s="193" t="s">
        <v>136</v>
      </c>
      <c r="O22" s="188">
        <v>73</v>
      </c>
      <c r="P22" s="188">
        <v>78</v>
      </c>
      <c r="Q22" s="194">
        <v>55</v>
      </c>
      <c r="R22" s="195">
        <v>78</v>
      </c>
      <c r="S22" s="181">
        <f>IF(AND(R22&gt;0, Q22&gt;0),R22+Q22,0)</f>
        <v>133</v>
      </c>
      <c r="T22" s="197">
        <f>S22*10^(0.794358141*LOG10(J22/174.393)^2)</f>
        <v>203.23802540560533</v>
      </c>
      <c r="U22" s="196">
        <v>2</v>
      </c>
      <c r="V22" s="184"/>
      <c r="W22" s="185"/>
    </row>
    <row r="23" spans="1:23" s="186" customFormat="1">
      <c r="A23" s="187">
        <v>13</v>
      </c>
      <c r="B23" s="193" t="s">
        <v>632</v>
      </c>
      <c r="C23" s="188"/>
      <c r="D23" s="193" t="s">
        <v>628</v>
      </c>
      <c r="E23" s="189">
        <v>53</v>
      </c>
      <c r="F23" s="174">
        <v>33420</v>
      </c>
      <c r="G23" s="190" t="s">
        <v>661</v>
      </c>
      <c r="H23" s="176" t="s">
        <v>662</v>
      </c>
      <c r="I23" s="191" t="s">
        <v>271</v>
      </c>
      <c r="J23" s="192">
        <v>53</v>
      </c>
      <c r="K23" s="188" t="s">
        <v>660</v>
      </c>
      <c r="L23" s="193" t="s">
        <v>660</v>
      </c>
      <c r="M23" s="188">
        <v>58</v>
      </c>
      <c r="N23" s="188">
        <v>75</v>
      </c>
      <c r="O23" s="193" t="s">
        <v>663</v>
      </c>
      <c r="P23" s="193" t="s">
        <v>664</v>
      </c>
      <c r="Q23" s="194">
        <v>58</v>
      </c>
      <c r="R23" s="195">
        <v>75</v>
      </c>
      <c r="S23" s="181">
        <f>IF(AND(R23&gt;0, Q23&gt;0),R23+Q23,0)</f>
        <v>133</v>
      </c>
      <c r="T23" s="197">
        <f>S23*10^(0.89726074*LOG10(J23/148.026)^2)</f>
        <v>200.62307894229482</v>
      </c>
      <c r="U23" s="196">
        <v>3</v>
      </c>
      <c r="V23" s="184"/>
      <c r="W23" s="185"/>
    </row>
    <row r="24" spans="1:23" s="186" customFormat="1">
      <c r="A24" s="187">
        <v>4</v>
      </c>
      <c r="B24" s="188" t="s">
        <v>632</v>
      </c>
      <c r="C24" s="188">
        <v>24</v>
      </c>
      <c r="D24" s="188" t="s">
        <v>628</v>
      </c>
      <c r="E24" s="189">
        <v>53</v>
      </c>
      <c r="F24" s="174">
        <v>33262</v>
      </c>
      <c r="G24" s="190" t="s">
        <v>665</v>
      </c>
      <c r="H24" s="207" t="s">
        <v>666</v>
      </c>
      <c r="I24" s="177" t="s">
        <v>401</v>
      </c>
      <c r="J24" s="192">
        <v>52.75</v>
      </c>
      <c r="K24" s="188" t="s">
        <v>639</v>
      </c>
      <c r="L24" s="188" t="s">
        <v>639</v>
      </c>
      <c r="M24" s="188">
        <v>60</v>
      </c>
      <c r="N24" s="188">
        <v>80</v>
      </c>
      <c r="O24" s="188">
        <v>84</v>
      </c>
      <c r="P24" s="193" t="s">
        <v>667</v>
      </c>
      <c r="Q24" s="194">
        <v>60</v>
      </c>
      <c r="R24" s="195">
        <v>84</v>
      </c>
      <c r="S24" s="181">
        <f>IF(AND(R24&gt;0, Q24&gt;0),R24+Q24,0)</f>
        <v>144</v>
      </c>
      <c r="T24" s="182">
        <f>S24*10^(0.794358141*LOG10(J24/174.393)^2)</f>
        <v>235.82207830986971</v>
      </c>
      <c r="U24" s="196">
        <v>2</v>
      </c>
      <c r="W24" s="208"/>
    </row>
    <row r="25" spans="1:23" s="186" customFormat="1">
      <c r="A25" s="187">
        <v>11</v>
      </c>
      <c r="B25" s="188" t="s">
        <v>632</v>
      </c>
      <c r="C25" s="188">
        <v>22</v>
      </c>
      <c r="D25" s="188" t="s">
        <v>628</v>
      </c>
      <c r="E25" s="189">
        <v>53</v>
      </c>
      <c r="F25" s="174">
        <v>33904</v>
      </c>
      <c r="G25" s="175" t="s">
        <v>668</v>
      </c>
      <c r="H25" s="176" t="s">
        <v>669</v>
      </c>
      <c r="I25" s="177" t="s">
        <v>401</v>
      </c>
      <c r="J25" s="192">
        <v>53</v>
      </c>
      <c r="K25" s="188">
        <v>63</v>
      </c>
      <c r="L25" s="188">
        <v>65</v>
      </c>
      <c r="M25" s="188" t="s">
        <v>134</v>
      </c>
      <c r="N25" s="188">
        <v>82</v>
      </c>
      <c r="O25" s="193" t="s">
        <v>139</v>
      </c>
      <c r="P25" s="188">
        <v>85</v>
      </c>
      <c r="Q25" s="194">
        <v>65</v>
      </c>
      <c r="R25" s="195">
        <v>85</v>
      </c>
      <c r="S25" s="181">
        <f t="shared" ref="S25:S45" si="0">IF(AND(R25&gt;0, Q25&gt;0),R25+Q25,0)</f>
        <v>150</v>
      </c>
      <c r="T25" s="197">
        <f>S25*10^(0.794358141*LOG10(J25/174.393)^2)</f>
        <v>244.69351292258028</v>
      </c>
      <c r="U25" s="196">
        <v>1</v>
      </c>
      <c r="V25" s="184"/>
      <c r="W25" s="185"/>
    </row>
    <row r="26" spans="1:23" s="186" customFormat="1">
      <c r="A26" s="187">
        <v>12</v>
      </c>
      <c r="B26" s="193" t="s">
        <v>632</v>
      </c>
      <c r="C26" s="188">
        <v>34</v>
      </c>
      <c r="D26" s="193" t="s">
        <v>670</v>
      </c>
      <c r="E26" s="209">
        <v>58</v>
      </c>
      <c r="F26" s="203">
        <v>29582</v>
      </c>
      <c r="G26" s="175" t="s">
        <v>671</v>
      </c>
      <c r="H26" s="176" t="s">
        <v>672</v>
      </c>
      <c r="I26" s="210" t="s">
        <v>383</v>
      </c>
      <c r="J26" s="199">
        <v>58</v>
      </c>
      <c r="K26" s="188">
        <v>25</v>
      </c>
      <c r="L26" s="188">
        <v>28</v>
      </c>
      <c r="M26" s="193" t="s">
        <v>673</v>
      </c>
      <c r="N26" s="193" t="s">
        <v>674</v>
      </c>
      <c r="O26" s="188">
        <v>35</v>
      </c>
      <c r="P26" s="188">
        <v>40</v>
      </c>
      <c r="Q26" s="194">
        <v>28</v>
      </c>
      <c r="R26" s="195">
        <v>40</v>
      </c>
      <c r="S26" s="181">
        <f t="shared" si="0"/>
        <v>68</v>
      </c>
      <c r="T26" s="197">
        <f>S26*10^(0.794358141*LOG10(J26/174.393)^2)</f>
        <v>103.29606751416594</v>
      </c>
      <c r="U26" s="196">
        <v>1</v>
      </c>
      <c r="V26" s="184"/>
      <c r="W26" s="185"/>
    </row>
    <row r="27" spans="1:23" s="184" customFormat="1">
      <c r="A27" s="187">
        <v>13</v>
      </c>
      <c r="B27" s="193" t="s">
        <v>632</v>
      </c>
      <c r="C27" s="188"/>
      <c r="D27" s="193" t="s">
        <v>670</v>
      </c>
      <c r="E27" s="209">
        <v>69</v>
      </c>
      <c r="F27" s="203">
        <v>26704</v>
      </c>
      <c r="G27" s="175" t="s">
        <v>675</v>
      </c>
      <c r="H27" s="176" t="s">
        <v>676</v>
      </c>
      <c r="I27" s="198" t="s">
        <v>677</v>
      </c>
      <c r="J27" s="199">
        <v>68.849999999999994</v>
      </c>
      <c r="K27" s="188">
        <v>42</v>
      </c>
      <c r="L27" s="188">
        <v>44</v>
      </c>
      <c r="M27" s="193" t="s">
        <v>678</v>
      </c>
      <c r="N27" s="193">
        <v>54</v>
      </c>
      <c r="O27" s="193" t="s">
        <v>125</v>
      </c>
      <c r="P27" s="193">
        <v>57</v>
      </c>
      <c r="Q27" s="194">
        <v>44</v>
      </c>
      <c r="R27" s="195">
        <v>57</v>
      </c>
      <c r="S27" s="181">
        <f t="shared" si="0"/>
        <v>101</v>
      </c>
      <c r="T27" s="197">
        <f>S27*10^(0.794358141*LOG10(J27/174.393)^2)</f>
        <v>136.06073731339833</v>
      </c>
      <c r="U27" s="196">
        <v>2</v>
      </c>
      <c r="W27" s="185"/>
    </row>
    <row r="28" spans="1:23" s="184" customFormat="1">
      <c r="A28" s="187">
        <v>14</v>
      </c>
      <c r="B28" s="193" t="s">
        <v>632</v>
      </c>
      <c r="C28" s="188"/>
      <c r="D28" s="193" t="s">
        <v>670</v>
      </c>
      <c r="E28" s="209">
        <v>69</v>
      </c>
      <c r="F28" s="203">
        <v>23319</v>
      </c>
      <c r="G28" s="175" t="s">
        <v>679</v>
      </c>
      <c r="H28" s="176" t="s">
        <v>680</v>
      </c>
      <c r="I28" s="211" t="s">
        <v>681</v>
      </c>
      <c r="J28" s="199">
        <v>68.45</v>
      </c>
      <c r="K28" s="193" t="s">
        <v>682</v>
      </c>
      <c r="L28" s="188">
        <v>43</v>
      </c>
      <c r="M28" s="193" t="s">
        <v>115</v>
      </c>
      <c r="N28" s="193" t="s">
        <v>125</v>
      </c>
      <c r="O28" s="193" t="s">
        <v>125</v>
      </c>
      <c r="P28" s="193" t="s">
        <v>125</v>
      </c>
      <c r="Q28" s="194">
        <v>43</v>
      </c>
      <c r="R28" s="212" t="s">
        <v>664</v>
      </c>
      <c r="S28" s="181" t="s">
        <v>11</v>
      </c>
      <c r="T28" s="202" t="s">
        <v>11</v>
      </c>
      <c r="U28" s="213" t="s">
        <v>683</v>
      </c>
      <c r="W28" s="185"/>
    </row>
    <row r="29" spans="1:23" s="184" customFormat="1">
      <c r="A29" s="187">
        <v>18</v>
      </c>
      <c r="B29" s="193" t="s">
        <v>632</v>
      </c>
      <c r="C29" s="188"/>
      <c r="D29" s="193" t="s">
        <v>670</v>
      </c>
      <c r="E29" s="209">
        <v>69</v>
      </c>
      <c r="F29" s="203">
        <v>29466</v>
      </c>
      <c r="G29" s="190" t="s">
        <v>684</v>
      </c>
      <c r="H29" s="176" t="s">
        <v>685</v>
      </c>
      <c r="I29" s="198" t="s">
        <v>363</v>
      </c>
      <c r="J29" s="199">
        <v>67.95</v>
      </c>
      <c r="K29" s="188">
        <v>54</v>
      </c>
      <c r="L29" s="193">
        <v>57</v>
      </c>
      <c r="M29" s="188">
        <v>60</v>
      </c>
      <c r="N29" s="188">
        <v>70</v>
      </c>
      <c r="O29" s="193">
        <v>73</v>
      </c>
      <c r="P29" s="188">
        <v>78</v>
      </c>
      <c r="Q29" s="194">
        <v>60</v>
      </c>
      <c r="R29" s="195">
        <v>78</v>
      </c>
      <c r="S29" s="181">
        <f t="shared" si="0"/>
        <v>138</v>
      </c>
      <c r="T29" s="197">
        <f>S29*10^(0.89726074*LOG10(J29/148.026)^2)</f>
        <v>174.77361146052303</v>
      </c>
      <c r="U29" s="196">
        <v>1</v>
      </c>
      <c r="W29" s="185"/>
    </row>
    <row r="30" spans="1:23" s="184" customFormat="1">
      <c r="A30" s="187">
        <v>11</v>
      </c>
      <c r="B30" s="193" t="s">
        <v>632</v>
      </c>
      <c r="C30" s="188"/>
      <c r="D30" s="193" t="s">
        <v>670</v>
      </c>
      <c r="E30" s="209">
        <v>58</v>
      </c>
      <c r="F30" s="203">
        <v>28047</v>
      </c>
      <c r="G30" s="175" t="s">
        <v>686</v>
      </c>
      <c r="H30" s="176" t="s">
        <v>687</v>
      </c>
      <c r="I30" s="210" t="s">
        <v>688</v>
      </c>
      <c r="J30" s="199">
        <v>56.25</v>
      </c>
      <c r="K30" s="193" t="s">
        <v>651</v>
      </c>
      <c r="L30" s="193" t="s">
        <v>651</v>
      </c>
      <c r="M30" s="193" t="s">
        <v>136</v>
      </c>
      <c r="N30" s="188">
        <v>75</v>
      </c>
      <c r="O30" s="193">
        <v>79</v>
      </c>
      <c r="P30" s="193" t="s">
        <v>689</v>
      </c>
      <c r="Q30" s="200" t="s">
        <v>664</v>
      </c>
      <c r="R30" s="195">
        <v>79</v>
      </c>
      <c r="S30" s="181" t="s">
        <v>11</v>
      </c>
      <c r="T30" s="202" t="s">
        <v>11</v>
      </c>
      <c r="U30" s="213" t="s">
        <v>683</v>
      </c>
      <c r="W30" s="185"/>
    </row>
    <row r="31" spans="1:23" s="184" customFormat="1">
      <c r="A31" s="187">
        <v>19</v>
      </c>
      <c r="B31" s="193" t="s">
        <v>632</v>
      </c>
      <c r="C31" s="188"/>
      <c r="D31" s="193" t="s">
        <v>670</v>
      </c>
      <c r="E31" s="209" t="s">
        <v>6</v>
      </c>
      <c r="F31" s="203">
        <v>28097</v>
      </c>
      <c r="G31" s="190" t="s">
        <v>690</v>
      </c>
      <c r="H31" s="176" t="s">
        <v>691</v>
      </c>
      <c r="I31" s="214" t="s">
        <v>692</v>
      </c>
      <c r="J31" s="199">
        <v>114.85</v>
      </c>
      <c r="K31" s="188">
        <v>65</v>
      </c>
      <c r="L31" s="188">
        <v>68</v>
      </c>
      <c r="M31" s="193" t="s">
        <v>693</v>
      </c>
      <c r="N31" s="188">
        <v>85</v>
      </c>
      <c r="O31" s="188">
        <v>88</v>
      </c>
      <c r="P31" s="193" t="s">
        <v>664</v>
      </c>
      <c r="Q31" s="194">
        <v>68</v>
      </c>
      <c r="R31" s="195">
        <v>88</v>
      </c>
      <c r="S31" s="181">
        <f t="shared" si="0"/>
        <v>156</v>
      </c>
      <c r="T31" s="197">
        <f>S31*10^(0.794358141*LOG10(J31/174.393)^2)</f>
        <v>165.67735531431111</v>
      </c>
      <c r="U31" s="196">
        <v>1</v>
      </c>
      <c r="W31" s="185"/>
    </row>
    <row r="32" spans="1:23" s="184" customFormat="1">
      <c r="A32" s="187">
        <v>11</v>
      </c>
      <c r="B32" s="193" t="s">
        <v>259</v>
      </c>
      <c r="C32" s="188">
        <v>29</v>
      </c>
      <c r="D32" s="193" t="s">
        <v>453</v>
      </c>
      <c r="E32" s="189">
        <v>69</v>
      </c>
      <c r="F32" s="174">
        <v>31307</v>
      </c>
      <c r="G32" s="175" t="s">
        <v>694</v>
      </c>
      <c r="H32" s="176" t="s">
        <v>695</v>
      </c>
      <c r="I32" s="215" t="s">
        <v>696</v>
      </c>
      <c r="J32" s="199">
        <v>66.400000000000006</v>
      </c>
      <c r="K32" s="188">
        <v>35</v>
      </c>
      <c r="L32" s="188">
        <v>37</v>
      </c>
      <c r="M32" s="193" t="s">
        <v>697</v>
      </c>
      <c r="N32" s="188">
        <v>45</v>
      </c>
      <c r="O32" s="193" t="s">
        <v>112</v>
      </c>
      <c r="P32" s="193" t="s">
        <v>112</v>
      </c>
      <c r="Q32" s="200">
        <v>37</v>
      </c>
      <c r="R32" s="201">
        <v>45</v>
      </c>
      <c r="S32" s="181">
        <f t="shared" si="0"/>
        <v>82</v>
      </c>
      <c r="T32" s="202">
        <f>S32*10^(0.794358141*LOG10(J32/174.393)^2)</f>
        <v>113.11300826668283</v>
      </c>
      <c r="U32" s="196"/>
      <c r="W32" s="185"/>
    </row>
    <row r="33" spans="1:28" s="184" customFormat="1" ht="24.95" customHeight="1">
      <c r="A33" s="187">
        <v>6</v>
      </c>
      <c r="B33" s="193" t="s">
        <v>259</v>
      </c>
      <c r="C33" s="188">
        <v>15</v>
      </c>
      <c r="D33" s="193" t="s">
        <v>442</v>
      </c>
      <c r="E33" s="189">
        <v>69</v>
      </c>
      <c r="F33" s="174">
        <v>36483</v>
      </c>
      <c r="G33" s="190" t="s">
        <v>698</v>
      </c>
      <c r="H33" s="176" t="s">
        <v>699</v>
      </c>
      <c r="I33" s="198" t="s">
        <v>93</v>
      </c>
      <c r="J33" s="199">
        <v>64.95</v>
      </c>
      <c r="K33" s="193" t="s">
        <v>700</v>
      </c>
      <c r="L33" s="193" t="s">
        <v>700</v>
      </c>
      <c r="M33" s="193" t="s">
        <v>700</v>
      </c>
      <c r="N33" s="188">
        <v>49</v>
      </c>
      <c r="O33" s="188">
        <v>52</v>
      </c>
      <c r="P33" s="188">
        <v>55</v>
      </c>
      <c r="Q33" s="200" t="s">
        <v>11</v>
      </c>
      <c r="R33" s="201">
        <v>55</v>
      </c>
      <c r="S33" s="181" t="s">
        <v>11</v>
      </c>
      <c r="T33" s="202" t="s">
        <v>11</v>
      </c>
      <c r="U33" s="196"/>
      <c r="W33" s="185"/>
    </row>
    <row r="34" spans="1:28" s="184" customFormat="1" ht="24.95" customHeight="1">
      <c r="A34" s="187">
        <v>2</v>
      </c>
      <c r="B34" s="193" t="s">
        <v>259</v>
      </c>
      <c r="C34" s="188">
        <v>30</v>
      </c>
      <c r="D34" s="193" t="s">
        <v>453</v>
      </c>
      <c r="E34" s="189">
        <v>63</v>
      </c>
      <c r="F34" s="174">
        <v>30972</v>
      </c>
      <c r="G34" s="190" t="s">
        <v>701</v>
      </c>
      <c r="H34" s="176" t="s">
        <v>702</v>
      </c>
      <c r="I34" s="191" t="s">
        <v>47</v>
      </c>
      <c r="J34" s="199">
        <v>60.05</v>
      </c>
      <c r="K34" s="193">
        <v>45</v>
      </c>
      <c r="L34" s="193">
        <v>48</v>
      </c>
      <c r="M34" s="193" t="s">
        <v>703</v>
      </c>
      <c r="N34" s="188">
        <v>65</v>
      </c>
      <c r="O34" s="193" t="s">
        <v>704</v>
      </c>
      <c r="P34" s="188">
        <v>68</v>
      </c>
      <c r="Q34" s="200">
        <v>48</v>
      </c>
      <c r="R34" s="201">
        <v>68</v>
      </c>
      <c r="S34" s="181">
        <f t="shared" si="0"/>
        <v>116</v>
      </c>
      <c r="T34" s="202">
        <f>S34*10^(0.794358141*LOG10(J34/174.393)^2)</f>
        <v>171.69416902404836</v>
      </c>
      <c r="U34" s="196">
        <v>2</v>
      </c>
      <c r="W34" s="185"/>
    </row>
    <row r="35" spans="1:28" s="184" customFormat="1" ht="24.95" customHeight="1">
      <c r="A35" s="187">
        <v>8</v>
      </c>
      <c r="B35" s="193" t="s">
        <v>259</v>
      </c>
      <c r="C35" s="188">
        <v>31</v>
      </c>
      <c r="D35" s="193" t="s">
        <v>453</v>
      </c>
      <c r="E35" s="189">
        <v>69</v>
      </c>
      <c r="F35" s="174">
        <v>30753</v>
      </c>
      <c r="G35" s="190" t="s">
        <v>705</v>
      </c>
      <c r="H35" s="176" t="s">
        <v>706</v>
      </c>
      <c r="I35" s="216" t="s">
        <v>707</v>
      </c>
      <c r="J35" s="199">
        <v>67.55</v>
      </c>
      <c r="K35" s="188">
        <v>43</v>
      </c>
      <c r="L35" s="193" t="s">
        <v>703</v>
      </c>
      <c r="M35" s="193" t="s">
        <v>703</v>
      </c>
      <c r="N35" s="188">
        <v>66</v>
      </c>
      <c r="O35" s="193" t="s">
        <v>123</v>
      </c>
      <c r="P35" s="188">
        <v>70</v>
      </c>
      <c r="Q35" s="200">
        <v>43</v>
      </c>
      <c r="R35" s="201">
        <v>70</v>
      </c>
      <c r="S35" s="181">
        <f t="shared" si="0"/>
        <v>113</v>
      </c>
      <c r="T35" s="202">
        <f>S35*10^(0.794358141*LOG10(J35/174.393)^2)</f>
        <v>154.1178503548694</v>
      </c>
      <c r="U35" s="196"/>
      <c r="V35" s="186"/>
      <c r="W35" s="208"/>
    </row>
    <row r="36" spans="1:28" s="184" customFormat="1" ht="24.95" customHeight="1">
      <c r="A36" s="187">
        <v>9</v>
      </c>
      <c r="B36" s="193" t="s">
        <v>259</v>
      </c>
      <c r="C36" s="188">
        <v>22</v>
      </c>
      <c r="D36" s="193" t="s">
        <v>453</v>
      </c>
      <c r="E36" s="189">
        <v>69</v>
      </c>
      <c r="F36" s="174">
        <v>33918</v>
      </c>
      <c r="G36" s="190" t="s">
        <v>708</v>
      </c>
      <c r="H36" s="176" t="s">
        <v>709</v>
      </c>
      <c r="I36" s="216" t="s">
        <v>696</v>
      </c>
      <c r="J36" s="199">
        <v>66.099999999999994</v>
      </c>
      <c r="K36" s="193" t="s">
        <v>112</v>
      </c>
      <c r="L36" s="188">
        <v>49</v>
      </c>
      <c r="M36" s="193" t="s">
        <v>710</v>
      </c>
      <c r="N36" s="188">
        <v>56</v>
      </c>
      <c r="O36" s="193" t="s">
        <v>711</v>
      </c>
      <c r="P36" s="193" t="s">
        <v>712</v>
      </c>
      <c r="Q36" s="200">
        <v>49</v>
      </c>
      <c r="R36" s="201">
        <v>56</v>
      </c>
      <c r="S36" s="181">
        <f t="shared" si="0"/>
        <v>105</v>
      </c>
      <c r="T36" s="202">
        <f>S36*10^(0.794358141*LOG10(J36/174.393)^2)</f>
        <v>145.27849209727154</v>
      </c>
      <c r="U36" s="196"/>
      <c r="W36" s="185"/>
    </row>
    <row r="37" spans="1:28" s="184" customFormat="1" ht="24.95" customHeight="1">
      <c r="A37" s="187">
        <v>16</v>
      </c>
      <c r="B37" s="193" t="s">
        <v>259</v>
      </c>
      <c r="C37" s="188">
        <v>26</v>
      </c>
      <c r="D37" s="193" t="s">
        <v>453</v>
      </c>
      <c r="E37" s="209" t="s">
        <v>6</v>
      </c>
      <c r="F37" s="174">
        <v>32504</v>
      </c>
      <c r="G37" s="190" t="s">
        <v>713</v>
      </c>
      <c r="H37" s="176" t="s">
        <v>714</v>
      </c>
      <c r="I37" s="198" t="s">
        <v>95</v>
      </c>
      <c r="J37" s="199">
        <v>98.8</v>
      </c>
      <c r="K37" s="193">
        <v>45</v>
      </c>
      <c r="L37" s="193" t="s">
        <v>112</v>
      </c>
      <c r="M37" s="193">
        <v>48</v>
      </c>
      <c r="N37" s="193" t="s">
        <v>21</v>
      </c>
      <c r="O37" s="193">
        <v>60</v>
      </c>
      <c r="P37" s="193" t="s">
        <v>715</v>
      </c>
      <c r="Q37" s="200">
        <v>48</v>
      </c>
      <c r="R37" s="201">
        <v>60</v>
      </c>
      <c r="S37" s="181">
        <f t="shared" si="0"/>
        <v>108</v>
      </c>
      <c r="T37" s="202">
        <f>S37*10^(0.89726074*LOG10(J37/148.026)^2)</f>
        <v>115.10260299414507</v>
      </c>
      <c r="U37" s="196"/>
      <c r="W37" s="185"/>
    </row>
    <row r="38" spans="1:28" s="184" customFormat="1" ht="24.95" customHeight="1">
      <c r="A38" s="187">
        <v>17</v>
      </c>
      <c r="B38" s="193" t="s">
        <v>259</v>
      </c>
      <c r="C38" s="188">
        <v>24</v>
      </c>
      <c r="D38" s="193" t="s">
        <v>453</v>
      </c>
      <c r="E38" s="209" t="s">
        <v>6</v>
      </c>
      <c r="F38" s="174">
        <v>33254</v>
      </c>
      <c r="G38" s="190" t="s">
        <v>716</v>
      </c>
      <c r="H38" s="176" t="s">
        <v>717</v>
      </c>
      <c r="I38" s="216" t="s">
        <v>93</v>
      </c>
      <c r="J38" s="199">
        <v>82.7</v>
      </c>
      <c r="K38" s="188">
        <v>45</v>
      </c>
      <c r="L38" s="188">
        <v>50</v>
      </c>
      <c r="M38" s="188">
        <v>56</v>
      </c>
      <c r="N38" s="188">
        <v>55</v>
      </c>
      <c r="O38" s="188">
        <v>62</v>
      </c>
      <c r="P38" s="188">
        <v>71</v>
      </c>
      <c r="Q38" s="200">
        <v>56</v>
      </c>
      <c r="R38" s="201">
        <v>71</v>
      </c>
      <c r="S38" s="181">
        <f t="shared" si="0"/>
        <v>127</v>
      </c>
      <c r="T38" s="202">
        <f t="shared" ref="T38:T45" si="1">S38*10^(0.794358141*LOG10(J38/174.393)^2)</f>
        <v>153.88786636057426</v>
      </c>
      <c r="U38" s="196"/>
      <c r="W38" s="185"/>
    </row>
    <row r="39" spans="1:28" s="184" customFormat="1" ht="24.95" customHeight="1">
      <c r="A39" s="187">
        <v>5</v>
      </c>
      <c r="B39" s="193" t="s">
        <v>259</v>
      </c>
      <c r="C39" s="188">
        <v>25</v>
      </c>
      <c r="D39" s="193" t="s">
        <v>453</v>
      </c>
      <c r="E39" s="189">
        <v>69</v>
      </c>
      <c r="F39" s="174">
        <v>32755</v>
      </c>
      <c r="G39" s="190" t="s">
        <v>718</v>
      </c>
      <c r="H39" s="176" t="s">
        <v>719</v>
      </c>
      <c r="I39" s="216" t="s">
        <v>720</v>
      </c>
      <c r="J39" s="199">
        <v>67.349999999999994</v>
      </c>
      <c r="K39" s="188">
        <v>51</v>
      </c>
      <c r="L39" s="188">
        <v>53</v>
      </c>
      <c r="M39" s="188">
        <v>55</v>
      </c>
      <c r="N39" s="188">
        <v>60</v>
      </c>
      <c r="O39" s="188">
        <v>63</v>
      </c>
      <c r="P39" s="193" t="s">
        <v>116</v>
      </c>
      <c r="Q39" s="200">
        <v>55</v>
      </c>
      <c r="R39" s="201">
        <v>63</v>
      </c>
      <c r="S39" s="181">
        <f t="shared" si="0"/>
        <v>118</v>
      </c>
      <c r="T39" s="202">
        <f t="shared" si="1"/>
        <v>161.25029849865777</v>
      </c>
      <c r="U39" s="196"/>
      <c r="W39" s="185"/>
    </row>
    <row r="40" spans="1:28" s="184" customFormat="1" ht="24.95" customHeight="1">
      <c r="A40" s="187">
        <v>12</v>
      </c>
      <c r="B40" s="193" t="s">
        <v>259</v>
      </c>
      <c r="C40" s="188">
        <v>28</v>
      </c>
      <c r="D40" s="193" t="s">
        <v>453</v>
      </c>
      <c r="E40" s="189">
        <v>69</v>
      </c>
      <c r="F40" s="174">
        <v>31818</v>
      </c>
      <c r="G40" s="190" t="s">
        <v>721</v>
      </c>
      <c r="H40" s="176" t="s">
        <v>722</v>
      </c>
      <c r="I40" s="216" t="s">
        <v>723</v>
      </c>
      <c r="J40" s="199">
        <v>65</v>
      </c>
      <c r="K40" s="188">
        <v>57</v>
      </c>
      <c r="L40" s="193" t="s">
        <v>200</v>
      </c>
      <c r="M40" s="188">
        <v>63</v>
      </c>
      <c r="N40" s="188">
        <v>70</v>
      </c>
      <c r="O40" s="188">
        <v>75</v>
      </c>
      <c r="P40" s="193" t="s">
        <v>159</v>
      </c>
      <c r="Q40" s="200">
        <v>63</v>
      </c>
      <c r="R40" s="201">
        <v>75</v>
      </c>
      <c r="S40" s="181">
        <f t="shared" si="0"/>
        <v>138</v>
      </c>
      <c r="T40" s="202">
        <f t="shared" si="1"/>
        <v>193.11310274395962</v>
      </c>
      <c r="U40" s="196"/>
      <c r="W40" s="185"/>
    </row>
    <row r="41" spans="1:28" s="184" customFormat="1" ht="24.95" customHeight="1">
      <c r="A41" s="187">
        <v>3</v>
      </c>
      <c r="B41" s="193" t="s">
        <v>259</v>
      </c>
      <c r="C41" s="188">
        <v>22</v>
      </c>
      <c r="D41" s="193" t="s">
        <v>453</v>
      </c>
      <c r="E41" s="189">
        <v>69</v>
      </c>
      <c r="F41" s="174">
        <v>33865</v>
      </c>
      <c r="G41" s="190" t="s">
        <v>724</v>
      </c>
      <c r="H41" s="176" t="s">
        <v>725</v>
      </c>
      <c r="I41" s="216" t="s">
        <v>720</v>
      </c>
      <c r="J41" s="199">
        <v>66.95</v>
      </c>
      <c r="K41" s="193" t="s">
        <v>200</v>
      </c>
      <c r="L41" s="193" t="s">
        <v>715</v>
      </c>
      <c r="M41" s="188">
        <v>63</v>
      </c>
      <c r="N41" s="193" t="s">
        <v>25</v>
      </c>
      <c r="O41" s="188">
        <v>79</v>
      </c>
      <c r="P41" s="188">
        <v>82</v>
      </c>
      <c r="Q41" s="200">
        <v>63</v>
      </c>
      <c r="R41" s="201">
        <v>82</v>
      </c>
      <c r="S41" s="181">
        <f t="shared" si="0"/>
        <v>145</v>
      </c>
      <c r="T41" s="202">
        <f t="shared" si="1"/>
        <v>198.92532277599491</v>
      </c>
      <c r="U41" s="196"/>
      <c r="W41" s="185"/>
    </row>
    <row r="42" spans="1:28" s="184" customFormat="1" ht="24.95" customHeight="1">
      <c r="A42" s="187">
        <v>7</v>
      </c>
      <c r="B42" s="193" t="s">
        <v>259</v>
      </c>
      <c r="C42" s="188">
        <v>19</v>
      </c>
      <c r="D42" s="193" t="s">
        <v>504</v>
      </c>
      <c r="E42" s="189">
        <v>69</v>
      </c>
      <c r="F42" s="174">
        <v>35075</v>
      </c>
      <c r="G42" s="190" t="s">
        <v>726</v>
      </c>
      <c r="H42" s="176" t="s">
        <v>727</v>
      </c>
      <c r="I42" s="216" t="s">
        <v>728</v>
      </c>
      <c r="J42" s="199">
        <v>67.849999999999994</v>
      </c>
      <c r="K42" s="188">
        <v>73</v>
      </c>
      <c r="L42" s="188">
        <v>75</v>
      </c>
      <c r="M42" s="188">
        <v>77</v>
      </c>
      <c r="N42" s="193" t="s">
        <v>192</v>
      </c>
      <c r="O42" s="193" t="s">
        <v>192</v>
      </c>
      <c r="P42" s="188">
        <v>85</v>
      </c>
      <c r="Q42" s="200">
        <v>77</v>
      </c>
      <c r="R42" s="201">
        <v>85</v>
      </c>
      <c r="S42" s="181">
        <f t="shared" si="0"/>
        <v>162</v>
      </c>
      <c r="T42" s="202">
        <f t="shared" si="1"/>
        <v>220.30942027397663</v>
      </c>
      <c r="U42" s="196"/>
      <c r="W42" s="185"/>
    </row>
    <row r="43" spans="1:28" s="184" customFormat="1" ht="24.95" customHeight="1">
      <c r="A43" s="187">
        <v>14</v>
      </c>
      <c r="B43" s="193" t="s">
        <v>259</v>
      </c>
      <c r="C43" s="188">
        <v>27</v>
      </c>
      <c r="D43" s="193" t="s">
        <v>453</v>
      </c>
      <c r="E43" s="189">
        <v>69</v>
      </c>
      <c r="F43" s="174">
        <v>31886</v>
      </c>
      <c r="G43" s="190" t="s">
        <v>729</v>
      </c>
      <c r="H43" s="176" t="s">
        <v>730</v>
      </c>
      <c r="I43" s="216" t="s">
        <v>731</v>
      </c>
      <c r="J43" s="199">
        <v>66.55</v>
      </c>
      <c r="K43" s="188">
        <v>70</v>
      </c>
      <c r="L43" s="188">
        <v>73</v>
      </c>
      <c r="M43" s="193" t="s">
        <v>732</v>
      </c>
      <c r="N43" s="188">
        <v>92</v>
      </c>
      <c r="O43" s="193" t="s">
        <v>733</v>
      </c>
      <c r="P43" s="193" t="s">
        <v>181</v>
      </c>
      <c r="Q43" s="200">
        <v>73</v>
      </c>
      <c r="R43" s="201">
        <v>92</v>
      </c>
      <c r="S43" s="181">
        <f t="shared" si="0"/>
        <v>165</v>
      </c>
      <c r="T43" s="202">
        <f t="shared" si="1"/>
        <v>227.26392331652096</v>
      </c>
      <c r="U43" s="196"/>
      <c r="W43" s="185"/>
    </row>
    <row r="44" spans="1:28" s="184" customFormat="1" ht="24.95" customHeight="1">
      <c r="A44" s="187">
        <v>10</v>
      </c>
      <c r="B44" s="193" t="s">
        <v>259</v>
      </c>
      <c r="C44" s="188">
        <v>21</v>
      </c>
      <c r="D44" s="193" t="s">
        <v>453</v>
      </c>
      <c r="E44" s="189">
        <v>69</v>
      </c>
      <c r="F44" s="174">
        <v>34369</v>
      </c>
      <c r="G44" s="190" t="s">
        <v>734</v>
      </c>
      <c r="H44" s="176" t="s">
        <v>735</v>
      </c>
      <c r="I44" s="216" t="s">
        <v>95</v>
      </c>
      <c r="J44" s="199">
        <v>68.349999999999994</v>
      </c>
      <c r="K44" s="188">
        <v>75</v>
      </c>
      <c r="L44" s="193" t="s">
        <v>25</v>
      </c>
      <c r="M44" s="193" t="s">
        <v>159</v>
      </c>
      <c r="N44" s="188">
        <v>89</v>
      </c>
      <c r="O44" s="188">
        <v>92</v>
      </c>
      <c r="P44" s="188">
        <v>95</v>
      </c>
      <c r="Q44" s="200">
        <v>75</v>
      </c>
      <c r="R44" s="201">
        <v>95</v>
      </c>
      <c r="S44" s="181">
        <f t="shared" si="0"/>
        <v>170</v>
      </c>
      <c r="T44" s="197">
        <f t="shared" si="1"/>
        <v>230.09021129909894</v>
      </c>
      <c r="U44" s="196"/>
      <c r="W44" s="185"/>
    </row>
    <row r="45" spans="1:28" s="184" customFormat="1" ht="24.95" customHeight="1">
      <c r="A45" s="188">
        <v>15</v>
      </c>
      <c r="B45" s="193" t="s">
        <v>259</v>
      </c>
      <c r="C45" s="188">
        <v>18</v>
      </c>
      <c r="D45" s="193" t="s">
        <v>504</v>
      </c>
      <c r="E45" s="209" t="s">
        <v>6</v>
      </c>
      <c r="F45" s="174">
        <v>35321</v>
      </c>
      <c r="G45" s="190" t="s">
        <v>736</v>
      </c>
      <c r="H45" s="175" t="s">
        <v>737</v>
      </c>
      <c r="I45" s="216" t="s">
        <v>738</v>
      </c>
      <c r="J45" s="199">
        <v>109.85</v>
      </c>
      <c r="K45" s="193">
        <v>80</v>
      </c>
      <c r="L45" s="188">
        <v>83</v>
      </c>
      <c r="M45" s="193">
        <v>86</v>
      </c>
      <c r="N45" s="193" t="s">
        <v>166</v>
      </c>
      <c r="O45" s="193">
        <v>115</v>
      </c>
      <c r="P45" s="188">
        <v>120</v>
      </c>
      <c r="Q45" s="200">
        <v>86</v>
      </c>
      <c r="R45" s="201">
        <v>120</v>
      </c>
      <c r="S45" s="297">
        <f t="shared" si="0"/>
        <v>206</v>
      </c>
      <c r="T45" s="197">
        <f t="shared" si="1"/>
        <v>221.75509097321839</v>
      </c>
      <c r="U45" s="188"/>
      <c r="W45" s="185"/>
    </row>
    <row r="46" spans="1:28" s="229" customFormat="1" ht="24.95" customHeight="1" thickBot="1">
      <c r="A46" s="218"/>
      <c r="B46" s="219"/>
      <c r="C46" s="218"/>
      <c r="D46" s="219"/>
      <c r="E46" s="223"/>
      <c r="F46" s="224"/>
      <c r="G46" s="217"/>
      <c r="H46" s="225"/>
      <c r="I46" s="220"/>
      <c r="J46" s="221"/>
      <c r="K46" s="219"/>
      <c r="L46" s="218"/>
      <c r="M46" s="219"/>
      <c r="N46" s="219"/>
      <c r="O46" s="219"/>
      <c r="P46" s="218"/>
      <c r="Q46" s="226"/>
      <c r="R46" s="227"/>
      <c r="S46" s="222"/>
      <c r="T46" s="228"/>
      <c r="U46" s="218"/>
      <c r="W46" s="230"/>
    </row>
    <row r="47" spans="1:28" s="231" customFormat="1" ht="24.95" customHeight="1" thickBot="1">
      <c r="A47" s="157" t="s">
        <v>245</v>
      </c>
      <c r="B47" s="158" t="s">
        <v>614</v>
      </c>
      <c r="C47" s="158" t="s">
        <v>615</v>
      </c>
      <c r="D47" s="158" t="s">
        <v>616</v>
      </c>
      <c r="E47" s="159" t="s">
        <v>617</v>
      </c>
      <c r="F47" s="160" t="s">
        <v>618</v>
      </c>
      <c r="G47" s="161" t="s">
        <v>619</v>
      </c>
      <c r="H47" s="158" t="s">
        <v>620</v>
      </c>
      <c r="I47" s="161" t="s">
        <v>1</v>
      </c>
      <c r="J47" s="162" t="s">
        <v>621</v>
      </c>
      <c r="K47" s="158" t="s">
        <v>14</v>
      </c>
      <c r="L47" s="158" t="s">
        <v>15</v>
      </c>
      <c r="M47" s="158" t="s">
        <v>16</v>
      </c>
      <c r="N47" s="158" t="s">
        <v>622</v>
      </c>
      <c r="O47" s="158" t="s">
        <v>623</v>
      </c>
      <c r="P47" s="158" t="s">
        <v>624</v>
      </c>
      <c r="Q47" s="163" t="s">
        <v>17</v>
      </c>
      <c r="R47" s="164" t="s">
        <v>625</v>
      </c>
      <c r="S47" s="165" t="s">
        <v>3</v>
      </c>
      <c r="T47" s="166" t="s">
        <v>626</v>
      </c>
      <c r="U47" s="167" t="s">
        <v>627</v>
      </c>
      <c r="V47" s="232"/>
    </row>
    <row r="48" spans="1:28" s="72" customFormat="1" ht="15" customHeight="1">
      <c r="A48" s="233">
        <v>4</v>
      </c>
      <c r="B48" s="234" t="s">
        <v>111</v>
      </c>
      <c r="C48" s="235">
        <v>52</v>
      </c>
      <c r="D48" s="236" t="s">
        <v>739</v>
      </c>
      <c r="E48" s="237">
        <v>77</v>
      </c>
      <c r="F48" s="238">
        <v>23087</v>
      </c>
      <c r="G48" s="239" t="s">
        <v>740</v>
      </c>
      <c r="H48" s="240" t="s">
        <v>741</v>
      </c>
      <c r="I48" s="241" t="s">
        <v>273</v>
      </c>
      <c r="J48" s="242">
        <v>76.400000000000006</v>
      </c>
      <c r="K48" s="235">
        <v>55</v>
      </c>
      <c r="L48" s="234" t="s">
        <v>639</v>
      </c>
      <c r="M48" s="234" t="s">
        <v>639</v>
      </c>
      <c r="N48" s="235">
        <v>70</v>
      </c>
      <c r="O48" s="235">
        <v>75</v>
      </c>
      <c r="P48" s="235">
        <v>80</v>
      </c>
      <c r="Q48" s="243">
        <v>55</v>
      </c>
      <c r="R48" s="244">
        <v>80</v>
      </c>
      <c r="S48" s="245">
        <f>IF(AND(R48&gt;0, Q48&gt;0),R48+Q48,0)</f>
        <v>135</v>
      </c>
      <c r="T48" s="246">
        <f>S48*10^(0.794358141*LOG10(J48/174.393)^2)</f>
        <v>170.76145214877999</v>
      </c>
      <c r="U48" s="247"/>
      <c r="V48" s="73"/>
      <c r="W48" s="73"/>
      <c r="X48" s="73"/>
      <c r="Y48" s="73"/>
      <c r="Z48" s="73"/>
      <c r="AA48" s="73"/>
      <c r="AB48" s="73"/>
    </row>
    <row r="49" spans="1:28" s="72" customFormat="1" ht="12.75" customHeight="1">
      <c r="A49" s="248">
        <v>6</v>
      </c>
      <c r="B49" s="249" t="s">
        <v>111</v>
      </c>
      <c r="C49" s="250">
        <v>68</v>
      </c>
      <c r="D49" s="251" t="s">
        <v>739</v>
      </c>
      <c r="E49" s="252">
        <v>85</v>
      </c>
      <c r="F49" s="238">
        <v>17212</v>
      </c>
      <c r="G49" s="253" t="s">
        <v>742</v>
      </c>
      <c r="H49" s="240" t="s">
        <v>743</v>
      </c>
      <c r="I49" s="254" t="s">
        <v>383</v>
      </c>
      <c r="J49" s="255">
        <v>78.8</v>
      </c>
      <c r="K49" s="250">
        <v>40</v>
      </c>
      <c r="L49" s="250">
        <v>44</v>
      </c>
      <c r="M49" s="250">
        <v>46</v>
      </c>
      <c r="N49" s="249" t="s">
        <v>50</v>
      </c>
      <c r="O49" s="249">
        <v>55</v>
      </c>
      <c r="P49" s="249" t="s">
        <v>664</v>
      </c>
      <c r="Q49" s="256">
        <v>46</v>
      </c>
      <c r="R49" s="257">
        <v>55</v>
      </c>
      <c r="S49" s="245">
        <f>IF(AND(R49&gt;0, Q49&gt;0),R49+Q49,0)</f>
        <v>101</v>
      </c>
      <c r="T49" s="246">
        <f>S49*10^(0.794358141*LOG10(J49/174.393)^2)</f>
        <v>125.56581022803088</v>
      </c>
      <c r="U49" s="258">
        <v>2</v>
      </c>
      <c r="V49" s="73"/>
      <c r="W49" s="73"/>
      <c r="X49" s="73"/>
      <c r="Y49" s="73"/>
      <c r="Z49" s="73"/>
      <c r="AA49" s="73"/>
      <c r="AB49" s="73"/>
    </row>
    <row r="50" spans="1:28" s="72" customFormat="1" ht="12.75" customHeight="1">
      <c r="A50" s="248">
        <v>2</v>
      </c>
      <c r="B50" s="249" t="s">
        <v>111</v>
      </c>
      <c r="C50" s="250"/>
      <c r="D50" s="251" t="s">
        <v>739</v>
      </c>
      <c r="E50" s="252">
        <v>69</v>
      </c>
      <c r="F50" s="238">
        <v>29172</v>
      </c>
      <c r="G50" s="253" t="s">
        <v>744</v>
      </c>
      <c r="H50" s="240" t="s">
        <v>745</v>
      </c>
      <c r="I50" s="254" t="s">
        <v>659</v>
      </c>
      <c r="J50" s="255">
        <v>67.05</v>
      </c>
      <c r="K50" s="250">
        <v>68</v>
      </c>
      <c r="L50" s="250">
        <v>73</v>
      </c>
      <c r="M50" s="249" t="s">
        <v>746</v>
      </c>
      <c r="N50" s="249">
        <v>89</v>
      </c>
      <c r="O50" s="249">
        <v>94</v>
      </c>
      <c r="P50" s="249" t="s">
        <v>747</v>
      </c>
      <c r="Q50" s="256">
        <v>73</v>
      </c>
      <c r="R50" s="257">
        <v>94</v>
      </c>
      <c r="S50" s="245">
        <f>IF(AND(R50&gt;0, Q50&gt;0),R50+Q50,0)</f>
        <v>167</v>
      </c>
      <c r="T50" s="259">
        <f>S50*10^(0.794358141*LOG10(J50/174.393)^2)</f>
        <v>228.88150601806859</v>
      </c>
      <c r="U50" s="258">
        <v>2</v>
      </c>
      <c r="V50" s="73"/>
      <c r="W50" s="73"/>
      <c r="X50" s="73"/>
      <c r="Y50" s="73"/>
      <c r="Z50" s="73"/>
      <c r="AA50" s="73"/>
      <c r="AB50" s="73"/>
    </row>
    <row r="51" spans="1:28" s="72" customFormat="1" ht="12.75" customHeight="1">
      <c r="A51" s="248">
        <v>9</v>
      </c>
      <c r="B51" s="249" t="s">
        <v>111</v>
      </c>
      <c r="C51" s="250"/>
      <c r="D51" s="251" t="s">
        <v>739</v>
      </c>
      <c r="E51" s="252">
        <v>94</v>
      </c>
      <c r="F51" s="238">
        <v>29220</v>
      </c>
      <c r="G51" s="253" t="s">
        <v>748</v>
      </c>
      <c r="H51" s="240" t="s">
        <v>749</v>
      </c>
      <c r="I51" s="254" t="s">
        <v>750</v>
      </c>
      <c r="J51" s="255">
        <v>88.4</v>
      </c>
      <c r="K51" s="249" t="s">
        <v>139</v>
      </c>
      <c r="L51" s="250">
        <v>86</v>
      </c>
      <c r="M51" s="250">
        <v>93</v>
      </c>
      <c r="N51" s="249" t="s">
        <v>751</v>
      </c>
      <c r="O51" s="250">
        <v>114</v>
      </c>
      <c r="P51" s="249">
        <v>122</v>
      </c>
      <c r="Q51" s="256">
        <v>93</v>
      </c>
      <c r="R51" s="257">
        <v>122</v>
      </c>
      <c r="S51" s="245">
        <f>IF(AND(R51&gt;0, Q51&gt;0),R51+Q51,0)</f>
        <v>215</v>
      </c>
      <c r="T51" s="259">
        <f>S51*10^(0.89726074*LOG10(J51/148.026)^2)</f>
        <v>238.45887821534268</v>
      </c>
      <c r="U51" s="258">
        <v>1</v>
      </c>
      <c r="V51" s="73"/>
      <c r="W51" s="73"/>
      <c r="X51" s="73"/>
      <c r="Y51" s="73"/>
      <c r="Z51" s="73"/>
      <c r="AA51" s="73"/>
      <c r="AB51" s="73"/>
    </row>
    <row r="52" spans="1:28" s="73" customFormat="1">
      <c r="A52" s="248">
        <v>8</v>
      </c>
      <c r="B52" s="249" t="s">
        <v>111</v>
      </c>
      <c r="C52" s="250"/>
      <c r="D52" s="251" t="s">
        <v>739</v>
      </c>
      <c r="E52" s="252">
        <v>85</v>
      </c>
      <c r="F52" s="238">
        <v>26015</v>
      </c>
      <c r="G52" s="253" t="s">
        <v>752</v>
      </c>
      <c r="H52" s="240" t="s">
        <v>753</v>
      </c>
      <c r="I52" s="260" t="s">
        <v>754</v>
      </c>
      <c r="J52" s="255">
        <v>84.9</v>
      </c>
      <c r="K52" s="250">
        <v>85</v>
      </c>
      <c r="L52" s="249" t="s">
        <v>755</v>
      </c>
      <c r="M52" s="250">
        <v>93</v>
      </c>
      <c r="N52" s="249">
        <v>102</v>
      </c>
      <c r="O52" s="249">
        <v>112</v>
      </c>
      <c r="P52" s="250">
        <v>116</v>
      </c>
      <c r="Q52" s="256">
        <v>93</v>
      </c>
      <c r="R52" s="257">
        <v>116</v>
      </c>
      <c r="S52" s="245">
        <f>IF(AND(R52&gt;0, Q52&gt;0),R52+Q52,0)</f>
        <v>209</v>
      </c>
      <c r="T52" s="259">
        <f>S52*10^(0.89726074*LOG10(J52/148.026)^2)</f>
        <v>235.74709786144373</v>
      </c>
      <c r="U52" s="258">
        <v>1</v>
      </c>
    </row>
    <row r="53" spans="1:28" s="73" customFormat="1">
      <c r="A53" s="248">
        <v>3</v>
      </c>
      <c r="B53" s="249" t="s">
        <v>111</v>
      </c>
      <c r="C53" s="250"/>
      <c r="D53" s="251" t="s">
        <v>739</v>
      </c>
      <c r="E53" s="252">
        <v>69</v>
      </c>
      <c r="F53" s="238">
        <v>24199</v>
      </c>
      <c r="G53" s="253" t="s">
        <v>756</v>
      </c>
      <c r="H53" s="240" t="s">
        <v>757</v>
      </c>
      <c r="I53" s="254" t="s">
        <v>758</v>
      </c>
      <c r="J53" s="255">
        <v>67.599999999999994</v>
      </c>
      <c r="K53" s="250">
        <v>95</v>
      </c>
      <c r="L53" s="250">
        <v>102</v>
      </c>
      <c r="M53" s="250">
        <v>105</v>
      </c>
      <c r="N53" s="250">
        <v>120</v>
      </c>
      <c r="O53" s="249">
        <v>125</v>
      </c>
      <c r="P53" s="249" t="s">
        <v>664</v>
      </c>
      <c r="Q53" s="256">
        <v>105</v>
      </c>
      <c r="R53" s="257">
        <v>125</v>
      </c>
      <c r="S53" s="245">
        <f>Q53+R53</f>
        <v>230</v>
      </c>
      <c r="T53" s="261">
        <f>S53*10^(0.794358141*LOG10(J53/174.393)^2)</f>
        <v>313.53940611755854</v>
      </c>
      <c r="U53" s="258">
        <v>1</v>
      </c>
    </row>
    <row r="54" spans="1:28">
      <c r="A54" s="248">
        <v>1</v>
      </c>
      <c r="B54" s="249" t="s">
        <v>111</v>
      </c>
      <c r="C54" s="250"/>
      <c r="D54" s="251" t="s">
        <v>739</v>
      </c>
      <c r="E54" s="252">
        <v>105</v>
      </c>
      <c r="F54" s="238">
        <v>26124</v>
      </c>
      <c r="G54" s="239" t="s">
        <v>759</v>
      </c>
      <c r="H54" s="240" t="s">
        <v>760</v>
      </c>
      <c r="I54" s="262" t="s">
        <v>761</v>
      </c>
      <c r="J54" s="255">
        <v>102</v>
      </c>
      <c r="K54" s="250">
        <v>93</v>
      </c>
      <c r="L54" s="250">
        <v>96</v>
      </c>
      <c r="M54" s="250">
        <v>102</v>
      </c>
      <c r="N54" s="249" t="s">
        <v>762</v>
      </c>
      <c r="O54" s="250">
        <v>123</v>
      </c>
      <c r="P54" s="250">
        <v>130</v>
      </c>
      <c r="Q54" s="256">
        <v>102</v>
      </c>
      <c r="R54" s="257">
        <v>130</v>
      </c>
      <c r="S54" s="245">
        <f>IF(AND(R54&gt;0, Q54&gt;0),R54+Q54,0)</f>
        <v>232</v>
      </c>
      <c r="T54" s="259">
        <f>S54*10^(0.794358141*LOG10(J54/174.393)^2)</f>
        <v>256.20439196825237</v>
      </c>
      <c r="U54" s="258">
        <v>1</v>
      </c>
    </row>
    <row r="55" spans="1:28" ht="30.75">
      <c r="A55" s="248">
        <v>5</v>
      </c>
      <c r="B55" s="249" t="s">
        <v>111</v>
      </c>
      <c r="C55" s="250"/>
      <c r="D55" s="251" t="s">
        <v>739</v>
      </c>
      <c r="E55" s="252">
        <v>77</v>
      </c>
      <c r="F55" s="238">
        <v>28342</v>
      </c>
      <c r="G55" s="253" t="s">
        <v>740</v>
      </c>
      <c r="H55" s="240" t="s">
        <v>763</v>
      </c>
      <c r="I55" s="241" t="s">
        <v>764</v>
      </c>
      <c r="J55" s="255">
        <v>75.599999999999994</v>
      </c>
      <c r="K55" s="249" t="s">
        <v>35</v>
      </c>
      <c r="L55" s="250">
        <v>95</v>
      </c>
      <c r="M55" s="249" t="s">
        <v>36</v>
      </c>
      <c r="N55" s="250">
        <v>115</v>
      </c>
      <c r="O55" s="249">
        <v>123</v>
      </c>
      <c r="P55" s="249" t="s">
        <v>765</v>
      </c>
      <c r="Q55" s="256">
        <v>95</v>
      </c>
      <c r="R55" s="257">
        <v>123</v>
      </c>
      <c r="S55" s="245">
        <f>IF(AND(R55&gt;0, Q55&gt;0),R55+Q55,0)</f>
        <v>218</v>
      </c>
      <c r="T55" s="259">
        <f>S55*10^(0.89726074*LOG10(J55/148.026)^2)</f>
        <v>259.93469828700864</v>
      </c>
      <c r="U55" s="258"/>
    </row>
    <row r="56" spans="1:28">
      <c r="A56" s="248">
        <v>10</v>
      </c>
      <c r="B56" s="249" t="s">
        <v>111</v>
      </c>
      <c r="C56" s="250">
        <v>17</v>
      </c>
      <c r="D56" s="249" t="s">
        <v>504</v>
      </c>
      <c r="E56" s="263">
        <v>77</v>
      </c>
      <c r="F56" s="264">
        <v>35685</v>
      </c>
      <c r="G56" s="265" t="s">
        <v>766</v>
      </c>
      <c r="H56" s="266" t="s">
        <v>767</v>
      </c>
      <c r="I56" s="267" t="s">
        <v>47</v>
      </c>
      <c r="J56" s="268">
        <v>76.75</v>
      </c>
      <c r="K56" s="250">
        <v>61</v>
      </c>
      <c r="L56" s="250">
        <v>64</v>
      </c>
      <c r="M56" s="249" t="s">
        <v>704</v>
      </c>
      <c r="N56" s="249">
        <v>86</v>
      </c>
      <c r="O56" s="250">
        <v>90</v>
      </c>
      <c r="P56" s="249" t="s">
        <v>27</v>
      </c>
      <c r="Q56" s="269">
        <v>64</v>
      </c>
      <c r="R56" s="270">
        <v>90</v>
      </c>
      <c r="S56" s="271">
        <f>IF(AND(R56&gt;0, Q56&gt;0),R56+Q56,0)</f>
        <v>154</v>
      </c>
      <c r="T56" s="272">
        <f>S56*10^(0.794358141*LOG10(J56/174.393)^2)</f>
        <v>194.28959533693686</v>
      </c>
      <c r="U56" s="258"/>
    </row>
    <row r="57" spans="1:28">
      <c r="A57" s="248">
        <v>1</v>
      </c>
      <c r="B57" s="249" t="s">
        <v>111</v>
      </c>
      <c r="C57" s="250">
        <v>24</v>
      </c>
      <c r="D57" s="249" t="s">
        <v>453</v>
      </c>
      <c r="E57" s="263">
        <v>62</v>
      </c>
      <c r="F57" s="264">
        <v>33340</v>
      </c>
      <c r="G57" s="274" t="s">
        <v>768</v>
      </c>
      <c r="H57" s="266" t="s">
        <v>769</v>
      </c>
      <c r="I57" s="275" t="s">
        <v>93</v>
      </c>
      <c r="J57" s="268">
        <v>59.3</v>
      </c>
      <c r="K57" s="250">
        <v>62</v>
      </c>
      <c r="L57" s="249">
        <v>64</v>
      </c>
      <c r="M57" s="250">
        <v>70</v>
      </c>
      <c r="N57" s="250">
        <v>96</v>
      </c>
      <c r="O57" s="249" t="s">
        <v>24</v>
      </c>
      <c r="P57" s="249" t="s">
        <v>24</v>
      </c>
      <c r="Q57" s="269">
        <v>70</v>
      </c>
      <c r="R57" s="270">
        <v>96</v>
      </c>
      <c r="S57" s="271">
        <f>IF(AND(R57&gt;0, Q57&gt;0),R57+Q57,0)</f>
        <v>166</v>
      </c>
      <c r="T57" s="272">
        <f>S57*10^(0.89726074*LOG10(J57/148.026)^2)</f>
        <v>229.99922116068299</v>
      </c>
      <c r="U57" s="258"/>
    </row>
    <row r="58" spans="1:28">
      <c r="A58" s="248">
        <v>18</v>
      </c>
      <c r="B58" s="249" t="s">
        <v>111</v>
      </c>
      <c r="C58" s="250">
        <v>32</v>
      </c>
      <c r="D58" s="249" t="s">
        <v>453</v>
      </c>
      <c r="E58" s="263">
        <v>77</v>
      </c>
      <c r="F58" s="264">
        <v>30145</v>
      </c>
      <c r="G58" s="274" t="s">
        <v>770</v>
      </c>
      <c r="H58" s="276" t="s">
        <v>771</v>
      </c>
      <c r="I58" s="277" t="s">
        <v>772</v>
      </c>
      <c r="J58" s="268">
        <v>70.75</v>
      </c>
      <c r="K58" s="249" t="s">
        <v>712</v>
      </c>
      <c r="L58" s="249" t="s">
        <v>712</v>
      </c>
      <c r="M58" s="250">
        <v>65</v>
      </c>
      <c r="N58" s="250">
        <v>80</v>
      </c>
      <c r="O58" s="250">
        <v>85</v>
      </c>
      <c r="P58" s="249">
        <v>90</v>
      </c>
      <c r="Q58" s="269">
        <v>65</v>
      </c>
      <c r="R58" s="270">
        <v>90</v>
      </c>
      <c r="S58" s="271">
        <f>IF(AND(R58&gt;0, Q58&gt;0),R58+Q58,0)</f>
        <v>155</v>
      </c>
      <c r="T58" s="278">
        <f>S58*10^(0.794358141*LOG10(J58/174.393)^2)</f>
        <v>205.24521699358638</v>
      </c>
      <c r="U58" s="258"/>
    </row>
    <row r="59" spans="1:28">
      <c r="A59" s="248">
        <v>8</v>
      </c>
      <c r="B59" s="249" t="s">
        <v>111</v>
      </c>
      <c r="C59" s="250">
        <v>15</v>
      </c>
      <c r="D59" s="249" t="s">
        <v>442</v>
      </c>
      <c r="E59" s="263">
        <v>62</v>
      </c>
      <c r="F59" s="264">
        <v>36500</v>
      </c>
      <c r="G59" s="265" t="s">
        <v>773</v>
      </c>
      <c r="H59" s="266" t="s">
        <v>774</v>
      </c>
      <c r="I59" s="277" t="s">
        <v>728</v>
      </c>
      <c r="J59" s="268">
        <v>61.95</v>
      </c>
      <c r="K59" s="250">
        <v>70</v>
      </c>
      <c r="L59" s="250">
        <v>75</v>
      </c>
      <c r="M59" s="249" t="s">
        <v>25</v>
      </c>
      <c r="N59" s="250">
        <v>87</v>
      </c>
      <c r="O59" s="249">
        <v>91</v>
      </c>
      <c r="P59" s="249" t="s">
        <v>148</v>
      </c>
      <c r="Q59" s="269">
        <v>75</v>
      </c>
      <c r="R59" s="270">
        <v>91</v>
      </c>
      <c r="S59" s="271">
        <f t="shared" ref="S59:S96" si="2">IF(AND(R59&gt;0, Q59&gt;0),R59+Q59,0)</f>
        <v>166</v>
      </c>
      <c r="T59" s="272">
        <f>S59*10^(0.794358141*LOG10(J59/174.393)^2)</f>
        <v>240.21470655542132</v>
      </c>
      <c r="U59" s="258"/>
    </row>
    <row r="60" spans="1:28">
      <c r="A60" s="248">
        <v>2</v>
      </c>
      <c r="B60" s="249" t="s">
        <v>111</v>
      </c>
      <c r="C60" s="250">
        <v>18</v>
      </c>
      <c r="D60" s="249" t="s">
        <v>504</v>
      </c>
      <c r="E60" s="263">
        <v>69</v>
      </c>
      <c r="F60" s="264">
        <v>35198</v>
      </c>
      <c r="G60" s="265" t="s">
        <v>775</v>
      </c>
      <c r="H60" s="266" t="s">
        <v>776</v>
      </c>
      <c r="I60" s="279" t="s">
        <v>86</v>
      </c>
      <c r="J60" s="268">
        <v>66</v>
      </c>
      <c r="K60" s="250">
        <v>65</v>
      </c>
      <c r="L60" s="250">
        <v>70</v>
      </c>
      <c r="M60" s="249" t="s">
        <v>777</v>
      </c>
      <c r="N60" s="250">
        <v>90</v>
      </c>
      <c r="O60" s="249" t="s">
        <v>27</v>
      </c>
      <c r="P60" s="250">
        <v>100</v>
      </c>
      <c r="Q60" s="269">
        <v>70</v>
      </c>
      <c r="R60" s="270">
        <v>100</v>
      </c>
      <c r="S60" s="271">
        <f t="shared" si="2"/>
        <v>170</v>
      </c>
      <c r="T60" s="272">
        <f>S60*10^(0.794358141*LOG10(J60/174.393)^2)</f>
        <v>235.4514753132363</v>
      </c>
      <c r="U60" s="258"/>
    </row>
    <row r="61" spans="1:28">
      <c r="A61" s="248">
        <v>4</v>
      </c>
      <c r="B61" s="249" t="s">
        <v>111</v>
      </c>
      <c r="C61" s="250">
        <v>23</v>
      </c>
      <c r="D61" s="249" t="s">
        <v>453</v>
      </c>
      <c r="E61" s="263">
        <v>69</v>
      </c>
      <c r="F61" s="264">
        <v>33528</v>
      </c>
      <c r="G61" s="265" t="s">
        <v>778</v>
      </c>
      <c r="H61" s="266" t="s">
        <v>779</v>
      </c>
      <c r="I61" s="280" t="s">
        <v>780</v>
      </c>
      <c r="J61" s="268">
        <v>68.95</v>
      </c>
      <c r="K61" s="250">
        <v>81</v>
      </c>
      <c r="L61" s="250">
        <v>85</v>
      </c>
      <c r="M61" s="249" t="s">
        <v>156</v>
      </c>
      <c r="N61" s="249">
        <v>105</v>
      </c>
      <c r="O61" s="249" t="s">
        <v>177</v>
      </c>
      <c r="P61" s="249" t="s">
        <v>152</v>
      </c>
      <c r="Q61" s="269">
        <v>85</v>
      </c>
      <c r="R61" s="270">
        <v>105</v>
      </c>
      <c r="S61" s="271">
        <f t="shared" si="2"/>
        <v>190</v>
      </c>
      <c r="T61" s="272">
        <f>S61*10^(0.794358141*LOG10(J61/174.393)^2)</f>
        <v>255.71792340184101</v>
      </c>
      <c r="U61" s="258"/>
    </row>
    <row r="62" spans="1:28">
      <c r="A62" s="248">
        <v>5</v>
      </c>
      <c r="B62" s="249" t="s">
        <v>111</v>
      </c>
      <c r="C62" s="249">
        <v>23</v>
      </c>
      <c r="D62" s="249" t="s">
        <v>453</v>
      </c>
      <c r="E62" s="263">
        <v>69</v>
      </c>
      <c r="F62" s="281">
        <v>33568</v>
      </c>
      <c r="G62" s="265" t="s">
        <v>781</v>
      </c>
      <c r="H62" s="266" t="s">
        <v>782</v>
      </c>
      <c r="I62" s="282" t="s">
        <v>783</v>
      </c>
      <c r="J62" s="268">
        <v>66.8</v>
      </c>
      <c r="K62" s="250">
        <v>83</v>
      </c>
      <c r="L62" s="250">
        <v>85</v>
      </c>
      <c r="M62" s="249" t="s">
        <v>784</v>
      </c>
      <c r="N62" s="250">
        <v>100</v>
      </c>
      <c r="O62" s="250">
        <v>103</v>
      </c>
      <c r="P62" s="250">
        <v>105</v>
      </c>
      <c r="Q62" s="269">
        <v>85</v>
      </c>
      <c r="R62" s="270">
        <v>105</v>
      </c>
      <c r="S62" s="271">
        <f t="shared" si="2"/>
        <v>190</v>
      </c>
      <c r="T62" s="272">
        <f>S62*10^(0.794358141*LOG10(J62/174.393)^2)</f>
        <v>261.04770655235455</v>
      </c>
      <c r="U62" s="258"/>
    </row>
    <row r="63" spans="1:28">
      <c r="A63" s="248">
        <v>3</v>
      </c>
      <c r="B63" s="249" t="s">
        <v>111</v>
      </c>
      <c r="C63" s="250"/>
      <c r="D63" s="249" t="s">
        <v>453</v>
      </c>
      <c r="E63" s="263">
        <v>69</v>
      </c>
      <c r="F63" s="264">
        <v>32299</v>
      </c>
      <c r="G63" s="274" t="s">
        <v>785</v>
      </c>
      <c r="H63" s="266" t="s">
        <v>786</v>
      </c>
      <c r="I63" s="280" t="s">
        <v>787</v>
      </c>
      <c r="J63" s="268">
        <v>67.45</v>
      </c>
      <c r="K63" s="250">
        <v>86</v>
      </c>
      <c r="L63" s="249">
        <v>88</v>
      </c>
      <c r="M63" s="249" t="s">
        <v>788</v>
      </c>
      <c r="N63" s="250">
        <v>100</v>
      </c>
      <c r="O63" s="249" t="s">
        <v>29</v>
      </c>
      <c r="P63" s="250">
        <v>105</v>
      </c>
      <c r="Q63" s="269">
        <v>88</v>
      </c>
      <c r="R63" s="270">
        <v>105</v>
      </c>
      <c r="S63" s="271">
        <f t="shared" si="2"/>
        <v>193</v>
      </c>
      <c r="T63" s="272">
        <f>S63*10^(0.89726074*LOG10(J63/148.026)^2)</f>
        <v>245.53289075937658</v>
      </c>
      <c r="U63" s="258"/>
    </row>
    <row r="64" spans="1:28">
      <c r="A64" s="248">
        <v>13</v>
      </c>
      <c r="B64" s="249" t="s">
        <v>111</v>
      </c>
      <c r="C64" s="250"/>
      <c r="D64" s="249" t="s">
        <v>453</v>
      </c>
      <c r="E64" s="263">
        <v>77</v>
      </c>
      <c r="F64" s="264">
        <v>42463</v>
      </c>
      <c r="G64" s="265" t="s">
        <v>789</v>
      </c>
      <c r="H64" s="266" t="s">
        <v>714</v>
      </c>
      <c r="I64" s="283" t="s">
        <v>95</v>
      </c>
      <c r="J64" s="268">
        <v>74.45</v>
      </c>
      <c r="K64" s="250">
        <v>83</v>
      </c>
      <c r="L64" s="250">
        <v>87</v>
      </c>
      <c r="M64" s="249" t="s">
        <v>788</v>
      </c>
      <c r="N64" s="250">
        <v>100</v>
      </c>
      <c r="O64" s="249">
        <v>105</v>
      </c>
      <c r="P64" s="249">
        <v>108</v>
      </c>
      <c r="Q64" s="269">
        <v>87</v>
      </c>
      <c r="R64" s="270">
        <v>108</v>
      </c>
      <c r="S64" s="271">
        <f t="shared" si="2"/>
        <v>195</v>
      </c>
      <c r="T64" s="272">
        <f>S64*10^(0.794358141*LOG10(J64/174.393)^2)</f>
        <v>250.37157705380798</v>
      </c>
      <c r="U64" s="258"/>
    </row>
    <row r="65" spans="1:21">
      <c r="A65" s="248">
        <v>12</v>
      </c>
      <c r="B65" s="249" t="s">
        <v>111</v>
      </c>
      <c r="C65" s="250">
        <v>26</v>
      </c>
      <c r="D65" s="249" t="s">
        <v>453</v>
      </c>
      <c r="E65" s="284">
        <v>77</v>
      </c>
      <c r="F65" s="264">
        <v>32573</v>
      </c>
      <c r="G65" s="274" t="s">
        <v>790</v>
      </c>
      <c r="H65" s="266" t="s">
        <v>791</v>
      </c>
      <c r="I65" s="285" t="s">
        <v>792</v>
      </c>
      <c r="J65" s="268">
        <v>75.150000000000006</v>
      </c>
      <c r="K65" s="250">
        <v>93</v>
      </c>
      <c r="L65" s="249" t="s">
        <v>733</v>
      </c>
      <c r="M65" s="250">
        <v>97</v>
      </c>
      <c r="N65" s="249" t="s">
        <v>166</v>
      </c>
      <c r="O65" s="250">
        <v>115</v>
      </c>
      <c r="P65" s="249" t="s">
        <v>793</v>
      </c>
      <c r="Q65" s="269">
        <v>97</v>
      </c>
      <c r="R65" s="270">
        <v>115</v>
      </c>
      <c r="S65" s="271">
        <f t="shared" si="2"/>
        <v>212</v>
      </c>
      <c r="T65" s="272">
        <f>S65*10^(0.794358141*LOG10(J65/174.393)^2)</f>
        <v>270.71509721635664</v>
      </c>
      <c r="U65" s="258"/>
    </row>
    <row r="66" spans="1:21">
      <c r="A66" s="248">
        <v>11</v>
      </c>
      <c r="B66" s="249" t="s">
        <v>111</v>
      </c>
      <c r="C66" s="250">
        <v>24</v>
      </c>
      <c r="D66" s="249" t="s">
        <v>453</v>
      </c>
      <c r="E66" s="263">
        <v>77</v>
      </c>
      <c r="F66" s="264">
        <v>33199</v>
      </c>
      <c r="G66" s="265" t="s">
        <v>794</v>
      </c>
      <c r="H66" s="266" t="s">
        <v>795</v>
      </c>
      <c r="I66" s="286" t="s">
        <v>90</v>
      </c>
      <c r="J66" s="268">
        <v>74.25</v>
      </c>
      <c r="K66" s="250">
        <v>88</v>
      </c>
      <c r="L66" s="250">
        <v>94</v>
      </c>
      <c r="M66" s="250">
        <v>100</v>
      </c>
      <c r="N66" s="250">
        <v>108</v>
      </c>
      <c r="O66" s="249" t="s">
        <v>796</v>
      </c>
      <c r="P66" s="249" t="s">
        <v>797</v>
      </c>
      <c r="Q66" s="269">
        <v>100</v>
      </c>
      <c r="R66" s="270">
        <v>108</v>
      </c>
      <c r="S66" s="271">
        <f t="shared" si="2"/>
        <v>208</v>
      </c>
      <c r="T66" s="272">
        <f>S66*10^(0.794358141*LOG10(J66/174.393)^2)</f>
        <v>267.48592390132723</v>
      </c>
      <c r="U66" s="258"/>
    </row>
    <row r="67" spans="1:21">
      <c r="A67" s="248">
        <v>9</v>
      </c>
      <c r="B67" s="249" t="s">
        <v>111</v>
      </c>
      <c r="C67" s="250">
        <v>20</v>
      </c>
      <c r="D67" s="249" t="s">
        <v>504</v>
      </c>
      <c r="E67" s="263">
        <v>77</v>
      </c>
      <c r="F67" s="264">
        <v>34583</v>
      </c>
      <c r="G67" s="274" t="s">
        <v>798</v>
      </c>
      <c r="H67" s="266" t="s">
        <v>799</v>
      </c>
      <c r="I67" s="280" t="s">
        <v>800</v>
      </c>
      <c r="J67" s="268">
        <v>75.5</v>
      </c>
      <c r="K67" s="250">
        <v>88</v>
      </c>
      <c r="L67" s="249">
        <v>93</v>
      </c>
      <c r="M67" s="249" t="s">
        <v>24</v>
      </c>
      <c r="N67" s="250">
        <v>110</v>
      </c>
      <c r="O67" s="249" t="s">
        <v>166</v>
      </c>
      <c r="P67" s="250">
        <v>117</v>
      </c>
      <c r="Q67" s="269">
        <v>93</v>
      </c>
      <c r="R67" s="270">
        <v>117</v>
      </c>
      <c r="S67" s="271">
        <f t="shared" si="2"/>
        <v>210</v>
      </c>
      <c r="T67" s="272">
        <f>S67*10^(0.89726074*LOG10(J67/148.026)^2)</f>
        <v>250.56960193955237</v>
      </c>
      <c r="U67" s="258"/>
    </row>
    <row r="68" spans="1:21">
      <c r="A68" s="248">
        <v>14</v>
      </c>
      <c r="B68" s="249" t="s">
        <v>111</v>
      </c>
      <c r="C68" s="250"/>
      <c r="D68" s="249" t="s">
        <v>453</v>
      </c>
      <c r="E68" s="263">
        <v>77</v>
      </c>
      <c r="F68" s="264">
        <v>33191</v>
      </c>
      <c r="G68" s="274" t="s">
        <v>801</v>
      </c>
      <c r="H68" s="266" t="s">
        <v>802</v>
      </c>
      <c r="I68" s="273" t="s">
        <v>803</v>
      </c>
      <c r="J68" s="268">
        <v>73.349999999999994</v>
      </c>
      <c r="K68" s="249">
        <v>90</v>
      </c>
      <c r="L68" s="249">
        <v>95</v>
      </c>
      <c r="M68" s="249" t="s">
        <v>24</v>
      </c>
      <c r="N68" s="250">
        <v>110</v>
      </c>
      <c r="O68" s="249" t="s">
        <v>166</v>
      </c>
      <c r="P68" s="249" t="s">
        <v>194</v>
      </c>
      <c r="Q68" s="269">
        <v>95</v>
      </c>
      <c r="R68" s="270">
        <v>110</v>
      </c>
      <c r="S68" s="271">
        <f t="shared" si="2"/>
        <v>205</v>
      </c>
      <c r="T68" s="272">
        <f>S68*10^(0.794358141*LOG10(J68/174.393)^2)</f>
        <v>265.542517553116</v>
      </c>
      <c r="U68" s="258"/>
    </row>
    <row r="69" spans="1:21">
      <c r="A69" s="248">
        <v>7</v>
      </c>
      <c r="B69" s="249" t="s">
        <v>111</v>
      </c>
      <c r="C69" s="250">
        <v>20</v>
      </c>
      <c r="D69" s="249" t="s">
        <v>453</v>
      </c>
      <c r="E69" s="263">
        <v>69</v>
      </c>
      <c r="F69" s="264">
        <v>34068</v>
      </c>
      <c r="G69" s="274" t="s">
        <v>804</v>
      </c>
      <c r="H69" s="266" t="s">
        <v>725</v>
      </c>
      <c r="I69" s="287" t="s">
        <v>47</v>
      </c>
      <c r="J69" s="268">
        <v>67.400000000000006</v>
      </c>
      <c r="K69" s="250">
        <v>100</v>
      </c>
      <c r="L69" s="249" t="s">
        <v>805</v>
      </c>
      <c r="M69" s="249" t="s">
        <v>805</v>
      </c>
      <c r="N69" s="250">
        <v>130</v>
      </c>
      <c r="O69" s="249" t="s">
        <v>806</v>
      </c>
      <c r="P69" s="249" t="s">
        <v>806</v>
      </c>
      <c r="Q69" s="269">
        <v>100</v>
      </c>
      <c r="R69" s="270">
        <v>130</v>
      </c>
      <c r="S69" s="271">
        <f t="shared" si="2"/>
        <v>230</v>
      </c>
      <c r="T69" s="272">
        <f>S69*10^(0.794358141*LOG10(J69/174.393)^2)</f>
        <v>314.14841212224474</v>
      </c>
      <c r="U69" s="258"/>
    </row>
    <row r="70" spans="1:21">
      <c r="A70" s="248">
        <v>15</v>
      </c>
      <c r="B70" s="249" t="s">
        <v>111</v>
      </c>
      <c r="C70" s="250">
        <v>23</v>
      </c>
      <c r="D70" s="249" t="s">
        <v>453</v>
      </c>
      <c r="E70" s="263">
        <v>77</v>
      </c>
      <c r="F70" s="264">
        <v>33648</v>
      </c>
      <c r="G70" s="274" t="s">
        <v>807</v>
      </c>
      <c r="H70" s="266" t="s">
        <v>808</v>
      </c>
      <c r="I70" s="287" t="s">
        <v>85</v>
      </c>
      <c r="J70" s="268">
        <v>76.849999999999994</v>
      </c>
      <c r="K70" s="249" t="s">
        <v>203</v>
      </c>
      <c r="L70" s="249" t="s">
        <v>203</v>
      </c>
      <c r="M70" s="250">
        <v>104</v>
      </c>
      <c r="N70" s="250">
        <v>125</v>
      </c>
      <c r="O70" s="249" t="s">
        <v>163</v>
      </c>
      <c r="P70" s="249" t="s">
        <v>809</v>
      </c>
      <c r="Q70" s="269">
        <v>104</v>
      </c>
      <c r="R70" s="270">
        <v>125</v>
      </c>
      <c r="S70" s="271">
        <f t="shared" si="2"/>
        <v>229</v>
      </c>
      <c r="T70" s="272">
        <f>S70*10^(0.794358141*LOG10(J70/174.393)^2)</f>
        <v>288.69836488894032</v>
      </c>
      <c r="U70" s="258"/>
    </row>
    <row r="71" spans="1:21">
      <c r="A71" s="248">
        <v>17</v>
      </c>
      <c r="B71" s="249" t="s">
        <v>111</v>
      </c>
      <c r="C71" s="250">
        <v>19</v>
      </c>
      <c r="D71" s="249" t="s">
        <v>453</v>
      </c>
      <c r="E71" s="263">
        <v>77</v>
      </c>
      <c r="F71" s="264">
        <v>34913</v>
      </c>
      <c r="G71" s="274" t="s">
        <v>810</v>
      </c>
      <c r="H71" s="266" t="s">
        <v>811</v>
      </c>
      <c r="I71" s="280" t="s">
        <v>812</v>
      </c>
      <c r="J71" s="268">
        <v>76.599999999999994</v>
      </c>
      <c r="K71" s="249">
        <v>100</v>
      </c>
      <c r="L71" s="249">
        <v>105</v>
      </c>
      <c r="M71" s="249">
        <v>110</v>
      </c>
      <c r="N71" s="250">
        <v>127</v>
      </c>
      <c r="O71" s="249">
        <v>130</v>
      </c>
      <c r="P71" s="249">
        <v>135</v>
      </c>
      <c r="Q71" s="269">
        <v>110</v>
      </c>
      <c r="R71" s="270">
        <v>135</v>
      </c>
      <c r="S71" s="271">
        <f t="shared" si="2"/>
        <v>245</v>
      </c>
      <c r="T71" s="272">
        <f>S71*10^(0.89726074*LOG10(J71/148.026)^2)</f>
        <v>290.14460330381434</v>
      </c>
      <c r="U71" s="258"/>
    </row>
    <row r="72" spans="1:21">
      <c r="A72" s="248">
        <v>16</v>
      </c>
      <c r="B72" s="249" t="s">
        <v>111</v>
      </c>
      <c r="C72" s="250"/>
      <c r="D72" s="249" t="s">
        <v>453</v>
      </c>
      <c r="E72" s="263">
        <v>77</v>
      </c>
      <c r="F72" s="264">
        <v>34103</v>
      </c>
      <c r="G72" s="265" t="s">
        <v>813</v>
      </c>
      <c r="H72" s="266" t="s">
        <v>814</v>
      </c>
      <c r="I72" s="273" t="s">
        <v>738</v>
      </c>
      <c r="J72" s="268">
        <v>76.95</v>
      </c>
      <c r="K72" s="250">
        <v>103</v>
      </c>
      <c r="L72" s="249" t="s">
        <v>815</v>
      </c>
      <c r="M72" s="249" t="s">
        <v>815</v>
      </c>
      <c r="N72" s="250">
        <v>130</v>
      </c>
      <c r="O72" s="250">
        <v>134</v>
      </c>
      <c r="P72" s="249" t="s">
        <v>816</v>
      </c>
      <c r="Q72" s="269">
        <v>103</v>
      </c>
      <c r="R72" s="270">
        <v>134</v>
      </c>
      <c r="S72" s="271">
        <f t="shared" si="2"/>
        <v>237</v>
      </c>
      <c r="T72" s="272">
        <f t="shared" ref="T72:T80" si="3">S72*10^(0.794358141*LOG10(J72/174.393)^2)</f>
        <v>298.56447390246132</v>
      </c>
      <c r="U72" s="258"/>
    </row>
    <row r="73" spans="1:21">
      <c r="A73" s="248">
        <v>6</v>
      </c>
      <c r="B73" s="249" t="s">
        <v>111</v>
      </c>
      <c r="C73" s="250">
        <v>21</v>
      </c>
      <c r="D73" s="249" t="s">
        <v>453</v>
      </c>
      <c r="E73" s="263">
        <v>69</v>
      </c>
      <c r="F73" s="264">
        <v>34276</v>
      </c>
      <c r="G73" s="265" t="s">
        <v>817</v>
      </c>
      <c r="H73" s="266" t="s">
        <v>818</v>
      </c>
      <c r="I73" s="273" t="s">
        <v>94</v>
      </c>
      <c r="J73" s="268">
        <v>69</v>
      </c>
      <c r="K73" s="250">
        <v>122</v>
      </c>
      <c r="L73" s="250">
        <v>127</v>
      </c>
      <c r="M73" s="250">
        <v>132</v>
      </c>
      <c r="N73" s="250">
        <v>150</v>
      </c>
      <c r="O73" s="250">
        <v>155</v>
      </c>
      <c r="P73" s="250">
        <v>161</v>
      </c>
      <c r="Q73" s="269">
        <v>132</v>
      </c>
      <c r="R73" s="270">
        <v>161</v>
      </c>
      <c r="S73" s="271">
        <f t="shared" si="2"/>
        <v>293</v>
      </c>
      <c r="T73" s="272">
        <f t="shared" si="3"/>
        <v>394.16104917893114</v>
      </c>
      <c r="U73" s="258"/>
    </row>
    <row r="74" spans="1:21" ht="15.75">
      <c r="A74" s="248">
        <v>14</v>
      </c>
      <c r="B74" s="249" t="s">
        <v>111</v>
      </c>
      <c r="C74" s="250">
        <v>16</v>
      </c>
      <c r="D74" s="249" t="s">
        <v>442</v>
      </c>
      <c r="E74" s="263">
        <v>85</v>
      </c>
      <c r="F74" s="264">
        <v>36090</v>
      </c>
      <c r="G74" s="288" t="s">
        <v>819</v>
      </c>
      <c r="H74" s="240" t="s">
        <v>820</v>
      </c>
      <c r="I74" s="273" t="s">
        <v>821</v>
      </c>
      <c r="J74" s="268">
        <v>84.1</v>
      </c>
      <c r="K74" s="249" t="s">
        <v>123</v>
      </c>
      <c r="L74" s="250">
        <v>70</v>
      </c>
      <c r="M74" s="250">
        <v>73</v>
      </c>
      <c r="N74" s="249" t="s">
        <v>24</v>
      </c>
      <c r="O74" s="249" t="s">
        <v>805</v>
      </c>
      <c r="P74" s="250">
        <v>103</v>
      </c>
      <c r="Q74" s="269">
        <v>73</v>
      </c>
      <c r="R74" s="270">
        <v>103</v>
      </c>
      <c r="S74" s="271">
        <f t="shared" si="2"/>
        <v>176</v>
      </c>
      <c r="T74" s="272">
        <f t="shared" si="3"/>
        <v>211.44749230925237</v>
      </c>
      <c r="U74" s="258">
        <v>1</v>
      </c>
    </row>
    <row r="75" spans="1:21" ht="15.75">
      <c r="A75" s="248">
        <v>19</v>
      </c>
      <c r="B75" s="249" t="s">
        <v>111</v>
      </c>
      <c r="C75" s="250">
        <v>23</v>
      </c>
      <c r="D75" s="249" t="s">
        <v>453</v>
      </c>
      <c r="E75" s="263">
        <v>85</v>
      </c>
      <c r="F75" s="264">
        <v>33397</v>
      </c>
      <c r="G75" s="288" t="s">
        <v>822</v>
      </c>
      <c r="H75" s="240" t="s">
        <v>823</v>
      </c>
      <c r="I75" s="273" t="s">
        <v>94</v>
      </c>
      <c r="J75" s="268">
        <v>81.75</v>
      </c>
      <c r="K75" s="250">
        <v>75</v>
      </c>
      <c r="L75" s="250">
        <v>80</v>
      </c>
      <c r="M75" s="250">
        <v>85</v>
      </c>
      <c r="N75" s="250">
        <v>111</v>
      </c>
      <c r="O75" s="250">
        <v>116</v>
      </c>
      <c r="P75" s="249">
        <v>122</v>
      </c>
      <c r="Q75" s="269">
        <v>85</v>
      </c>
      <c r="R75" s="270">
        <v>122</v>
      </c>
      <c r="S75" s="271">
        <f t="shared" si="2"/>
        <v>207</v>
      </c>
      <c r="T75" s="272">
        <f t="shared" si="3"/>
        <v>252.33299748667881</v>
      </c>
      <c r="U75" s="258">
        <v>7</v>
      </c>
    </row>
    <row r="76" spans="1:21" ht="15.75">
      <c r="A76" s="248">
        <v>13</v>
      </c>
      <c r="B76" s="249" t="s">
        <v>111</v>
      </c>
      <c r="C76" s="250">
        <v>25</v>
      </c>
      <c r="D76" s="249" t="s">
        <v>453</v>
      </c>
      <c r="E76" s="263">
        <v>85</v>
      </c>
      <c r="F76" s="264">
        <v>32693</v>
      </c>
      <c r="G76" s="288" t="s">
        <v>824</v>
      </c>
      <c r="H76" s="240" t="s">
        <v>825</v>
      </c>
      <c r="I76" s="273" t="s">
        <v>93</v>
      </c>
      <c r="J76" s="268">
        <v>82.7</v>
      </c>
      <c r="K76" s="250">
        <v>84</v>
      </c>
      <c r="L76" s="249">
        <v>87</v>
      </c>
      <c r="M76" s="249" t="s">
        <v>784</v>
      </c>
      <c r="N76" s="250">
        <v>115</v>
      </c>
      <c r="O76" s="250">
        <v>120</v>
      </c>
      <c r="P76" s="250">
        <v>122</v>
      </c>
      <c r="Q76" s="269">
        <v>87</v>
      </c>
      <c r="R76" s="270">
        <v>122</v>
      </c>
      <c r="S76" s="271">
        <f t="shared" si="2"/>
        <v>209</v>
      </c>
      <c r="T76" s="272">
        <f t="shared" si="3"/>
        <v>253.24853597921279</v>
      </c>
      <c r="U76" s="258">
        <v>4</v>
      </c>
    </row>
    <row r="77" spans="1:21">
      <c r="A77" s="248">
        <v>3</v>
      </c>
      <c r="B77" s="249" t="s">
        <v>111</v>
      </c>
      <c r="C77" s="250">
        <v>21</v>
      </c>
      <c r="D77" s="249" t="s">
        <v>453</v>
      </c>
      <c r="E77" s="263">
        <v>85</v>
      </c>
      <c r="F77" s="264">
        <v>34113</v>
      </c>
      <c r="G77" s="239" t="s">
        <v>826</v>
      </c>
      <c r="H77" s="240" t="s">
        <v>827</v>
      </c>
      <c r="I77" s="249" t="s">
        <v>828</v>
      </c>
      <c r="J77" s="268">
        <v>80.3</v>
      </c>
      <c r="K77" s="250">
        <v>80</v>
      </c>
      <c r="L77" s="250">
        <v>85</v>
      </c>
      <c r="M77" s="249" t="s">
        <v>829</v>
      </c>
      <c r="N77" s="249" t="s">
        <v>24</v>
      </c>
      <c r="O77" s="250">
        <v>102</v>
      </c>
      <c r="P77" s="249" t="s">
        <v>177</v>
      </c>
      <c r="Q77" s="269">
        <v>85</v>
      </c>
      <c r="R77" s="270">
        <v>102</v>
      </c>
      <c r="S77" s="271">
        <f t="shared" si="2"/>
        <v>187</v>
      </c>
      <c r="T77" s="272">
        <f t="shared" si="3"/>
        <v>230.12099549550518</v>
      </c>
      <c r="U77" s="258">
        <v>10</v>
      </c>
    </row>
    <row r="78" spans="1:21">
      <c r="A78" s="248">
        <v>9</v>
      </c>
      <c r="B78" s="249" t="s">
        <v>111</v>
      </c>
      <c r="C78" s="250">
        <v>21</v>
      </c>
      <c r="D78" s="249" t="s">
        <v>453</v>
      </c>
      <c r="E78" s="263">
        <v>85</v>
      </c>
      <c r="F78" s="264">
        <v>34154</v>
      </c>
      <c r="G78" s="239" t="s">
        <v>830</v>
      </c>
      <c r="H78" s="240" t="s">
        <v>725</v>
      </c>
      <c r="I78" s="273" t="s">
        <v>86</v>
      </c>
      <c r="J78" s="268">
        <v>83.7</v>
      </c>
      <c r="K78" s="250">
        <v>85</v>
      </c>
      <c r="L78" s="250">
        <v>90</v>
      </c>
      <c r="M78" s="249">
        <v>93</v>
      </c>
      <c r="N78" s="249" t="s">
        <v>24</v>
      </c>
      <c r="O78" s="250">
        <v>100</v>
      </c>
      <c r="P78" s="249" t="s">
        <v>29</v>
      </c>
      <c r="Q78" s="269">
        <v>93</v>
      </c>
      <c r="R78" s="270">
        <v>100</v>
      </c>
      <c r="S78" s="271">
        <f t="shared" si="2"/>
        <v>193</v>
      </c>
      <c r="T78" s="272">
        <f t="shared" si="3"/>
        <v>232.4301583634921</v>
      </c>
      <c r="U78" s="258">
        <v>9</v>
      </c>
    </row>
    <row r="79" spans="1:21">
      <c r="A79" s="248">
        <v>11</v>
      </c>
      <c r="B79" s="249" t="s">
        <v>111</v>
      </c>
      <c r="C79" s="250">
        <v>28</v>
      </c>
      <c r="D79" s="249" t="s">
        <v>453</v>
      </c>
      <c r="E79" s="263">
        <v>85</v>
      </c>
      <c r="F79" s="264">
        <v>31530</v>
      </c>
      <c r="G79" s="239" t="s">
        <v>831</v>
      </c>
      <c r="H79" s="240" t="s">
        <v>832</v>
      </c>
      <c r="I79" s="273" t="s">
        <v>90</v>
      </c>
      <c r="J79" s="268">
        <v>81.099999999999994</v>
      </c>
      <c r="K79" s="249">
        <v>85</v>
      </c>
      <c r="L79" s="250">
        <v>90</v>
      </c>
      <c r="M79" s="249" t="s">
        <v>27</v>
      </c>
      <c r="N79" s="250">
        <v>108</v>
      </c>
      <c r="O79" s="249">
        <v>112</v>
      </c>
      <c r="P79" s="249" t="s">
        <v>166</v>
      </c>
      <c r="Q79" s="269">
        <v>90</v>
      </c>
      <c r="R79" s="270">
        <v>112</v>
      </c>
      <c r="S79" s="271">
        <f t="shared" si="2"/>
        <v>202</v>
      </c>
      <c r="T79" s="272">
        <f t="shared" si="3"/>
        <v>247.27314665405913</v>
      </c>
      <c r="U79" s="258"/>
    </row>
    <row r="80" spans="1:21" ht="15.75">
      <c r="A80" s="248">
        <v>5</v>
      </c>
      <c r="B80" s="249" t="s">
        <v>111</v>
      </c>
      <c r="C80" s="250">
        <v>24</v>
      </c>
      <c r="D80" s="249" t="s">
        <v>453</v>
      </c>
      <c r="E80" s="263">
        <v>85</v>
      </c>
      <c r="F80" s="264">
        <v>33012</v>
      </c>
      <c r="G80" s="288" t="s">
        <v>833</v>
      </c>
      <c r="H80" s="240" t="s">
        <v>834</v>
      </c>
      <c r="I80" s="249" t="s">
        <v>835</v>
      </c>
      <c r="J80" s="268">
        <v>83</v>
      </c>
      <c r="K80" s="249" t="s">
        <v>784</v>
      </c>
      <c r="L80" s="249">
        <v>91</v>
      </c>
      <c r="M80" s="249">
        <v>94</v>
      </c>
      <c r="N80" s="250">
        <v>113</v>
      </c>
      <c r="O80" s="250">
        <v>115</v>
      </c>
      <c r="P80" s="249" t="s">
        <v>194</v>
      </c>
      <c r="Q80" s="269">
        <v>94</v>
      </c>
      <c r="R80" s="270">
        <v>115</v>
      </c>
      <c r="S80" s="271">
        <f t="shared" si="2"/>
        <v>209</v>
      </c>
      <c r="T80" s="272">
        <f t="shared" si="3"/>
        <v>252.77805704441843</v>
      </c>
      <c r="U80" s="258"/>
    </row>
    <row r="81" spans="1:21" ht="15.75">
      <c r="A81" s="248">
        <v>7</v>
      </c>
      <c r="B81" s="249" t="s">
        <v>111</v>
      </c>
      <c r="C81" s="250">
        <v>22</v>
      </c>
      <c r="D81" s="249" t="s">
        <v>453</v>
      </c>
      <c r="E81" s="263">
        <v>85</v>
      </c>
      <c r="F81" s="264">
        <v>33861</v>
      </c>
      <c r="G81" s="288" t="s">
        <v>836</v>
      </c>
      <c r="H81" s="240" t="s">
        <v>837</v>
      </c>
      <c r="I81" s="280" t="s">
        <v>803</v>
      </c>
      <c r="J81" s="268">
        <v>83.3</v>
      </c>
      <c r="K81" s="249">
        <v>93</v>
      </c>
      <c r="L81" s="249" t="s">
        <v>733</v>
      </c>
      <c r="M81" s="249" t="s">
        <v>733</v>
      </c>
      <c r="N81" s="249">
        <v>116</v>
      </c>
      <c r="O81" s="249" t="s">
        <v>179</v>
      </c>
      <c r="P81" s="249" t="s">
        <v>179</v>
      </c>
      <c r="Q81" s="269">
        <v>93</v>
      </c>
      <c r="R81" s="270">
        <v>116</v>
      </c>
      <c r="S81" s="271">
        <f t="shared" si="2"/>
        <v>209</v>
      </c>
      <c r="T81" s="272">
        <f>S81*10^(0.89726074*LOG10(J81/148.026)^2)</f>
        <v>237.73188745081802</v>
      </c>
      <c r="U81" s="258"/>
    </row>
    <row r="82" spans="1:21" ht="15.75">
      <c r="A82" s="248">
        <v>8</v>
      </c>
      <c r="B82" s="249" t="s">
        <v>111</v>
      </c>
      <c r="C82" s="250">
        <v>25</v>
      </c>
      <c r="D82" s="249" t="s">
        <v>453</v>
      </c>
      <c r="E82" s="263">
        <v>85</v>
      </c>
      <c r="F82" s="264">
        <v>32860</v>
      </c>
      <c r="G82" s="288" t="s">
        <v>838</v>
      </c>
      <c r="H82" s="240" t="s">
        <v>839</v>
      </c>
      <c r="I82" s="280" t="s">
        <v>828</v>
      </c>
      <c r="J82" s="268">
        <v>83.8</v>
      </c>
      <c r="K82" s="250">
        <v>93</v>
      </c>
      <c r="L82" s="250">
        <v>100</v>
      </c>
      <c r="M82" s="249">
        <v>107</v>
      </c>
      <c r="N82" s="250">
        <v>125</v>
      </c>
      <c r="O82" s="249" t="s">
        <v>840</v>
      </c>
      <c r="P82" s="249" t="s">
        <v>816</v>
      </c>
      <c r="Q82" s="269">
        <v>107</v>
      </c>
      <c r="R82" s="270">
        <v>125</v>
      </c>
      <c r="S82" s="271">
        <f t="shared" si="2"/>
        <v>232</v>
      </c>
      <c r="T82" s="272">
        <f>S82*10^(0.89726074*LOG10(J82/148.026)^2)</f>
        <v>263.19075618589386</v>
      </c>
      <c r="U82" s="258"/>
    </row>
    <row r="83" spans="1:21" ht="15.75">
      <c r="A83" s="248">
        <v>2</v>
      </c>
      <c r="B83" s="249" t="s">
        <v>111</v>
      </c>
      <c r="C83" s="250">
        <v>26</v>
      </c>
      <c r="D83" s="249" t="s">
        <v>453</v>
      </c>
      <c r="E83" s="263">
        <v>85</v>
      </c>
      <c r="F83" s="264">
        <v>42080</v>
      </c>
      <c r="G83" s="288" t="s">
        <v>841</v>
      </c>
      <c r="H83" s="240" t="s">
        <v>842</v>
      </c>
      <c r="I83" s="280" t="s">
        <v>85</v>
      </c>
      <c r="J83" s="268">
        <v>83.9</v>
      </c>
      <c r="K83" s="250">
        <v>103</v>
      </c>
      <c r="L83" s="250">
        <v>110</v>
      </c>
      <c r="M83" s="250">
        <v>112</v>
      </c>
      <c r="N83" s="250">
        <v>135</v>
      </c>
      <c r="O83" s="249" t="s">
        <v>843</v>
      </c>
      <c r="P83" s="249" t="s">
        <v>844</v>
      </c>
      <c r="Q83" s="269">
        <v>112</v>
      </c>
      <c r="R83" s="270">
        <v>135</v>
      </c>
      <c r="S83" s="271">
        <f t="shared" si="2"/>
        <v>247</v>
      </c>
      <c r="T83" s="272">
        <f>S83*10^(0.794358141*LOG10(J83/174.393)^2)</f>
        <v>297.10365806528546</v>
      </c>
      <c r="U83" s="258"/>
    </row>
    <row r="84" spans="1:21" ht="15.75">
      <c r="A84" s="248">
        <v>1</v>
      </c>
      <c r="B84" s="249" t="s">
        <v>111</v>
      </c>
      <c r="C84" s="250">
        <v>19</v>
      </c>
      <c r="D84" s="249" t="s">
        <v>504</v>
      </c>
      <c r="E84" s="263">
        <v>85</v>
      </c>
      <c r="F84" s="264">
        <v>35156</v>
      </c>
      <c r="G84" s="288" t="s">
        <v>845</v>
      </c>
      <c r="H84" s="240" t="s">
        <v>846</v>
      </c>
      <c r="I84" s="280" t="s">
        <v>847</v>
      </c>
      <c r="J84" s="268">
        <v>78.900000000000006</v>
      </c>
      <c r="K84" s="250">
        <v>112</v>
      </c>
      <c r="L84" s="249" t="s">
        <v>848</v>
      </c>
      <c r="M84" s="249" t="s">
        <v>849</v>
      </c>
      <c r="N84" s="250">
        <v>140</v>
      </c>
      <c r="O84" s="249" t="s">
        <v>850</v>
      </c>
      <c r="P84" s="249" t="s">
        <v>168</v>
      </c>
      <c r="Q84" s="269">
        <v>112</v>
      </c>
      <c r="R84" s="270">
        <v>140</v>
      </c>
      <c r="S84" s="271">
        <f t="shared" si="2"/>
        <v>252</v>
      </c>
      <c r="T84" s="272">
        <f>S84*10^(0.89726074*LOG10(J84/148.026)^2)</f>
        <v>294.03593689134578</v>
      </c>
      <c r="U84" s="258"/>
    </row>
    <row r="85" spans="1:21" ht="15.75">
      <c r="A85" s="248">
        <v>12</v>
      </c>
      <c r="B85" s="249" t="s">
        <v>111</v>
      </c>
      <c r="C85" s="250">
        <v>21</v>
      </c>
      <c r="D85" s="249" t="s">
        <v>453</v>
      </c>
      <c r="E85" s="263">
        <v>85</v>
      </c>
      <c r="F85" s="264">
        <v>34416</v>
      </c>
      <c r="G85" s="288" t="s">
        <v>851</v>
      </c>
      <c r="H85" s="240" t="s">
        <v>825</v>
      </c>
      <c r="I85" s="289" t="s">
        <v>738</v>
      </c>
      <c r="J85" s="268">
        <v>84.8</v>
      </c>
      <c r="K85" s="250">
        <v>111</v>
      </c>
      <c r="L85" s="249">
        <v>116</v>
      </c>
      <c r="M85" s="249" t="s">
        <v>793</v>
      </c>
      <c r="N85" s="250">
        <v>151</v>
      </c>
      <c r="O85" s="250">
        <v>156</v>
      </c>
      <c r="P85" s="249" t="s">
        <v>169</v>
      </c>
      <c r="Q85" s="269">
        <v>116</v>
      </c>
      <c r="R85" s="270">
        <v>156</v>
      </c>
      <c r="S85" s="245">
        <f t="shared" si="2"/>
        <v>272</v>
      </c>
      <c r="T85" s="259">
        <f>S85*10^(0.794358141*LOG10(J85/174.393)^2)</f>
        <v>325.43002922507242</v>
      </c>
      <c r="U85" s="258"/>
    </row>
    <row r="86" spans="1:21">
      <c r="A86" s="248">
        <v>4</v>
      </c>
      <c r="B86" s="249" t="s">
        <v>111</v>
      </c>
      <c r="C86" s="250">
        <v>28</v>
      </c>
      <c r="D86" s="249" t="s">
        <v>453</v>
      </c>
      <c r="E86" s="263">
        <v>105</v>
      </c>
      <c r="F86" s="264">
        <v>31649</v>
      </c>
      <c r="G86" s="290" t="s">
        <v>836</v>
      </c>
      <c r="H86" s="240" t="s">
        <v>852</v>
      </c>
      <c r="I86" s="291" t="s">
        <v>828</v>
      </c>
      <c r="J86" s="268">
        <v>95.5</v>
      </c>
      <c r="K86" s="249" t="s">
        <v>704</v>
      </c>
      <c r="L86" s="249">
        <v>69</v>
      </c>
      <c r="M86" s="250">
        <v>75</v>
      </c>
      <c r="N86" s="250">
        <v>100</v>
      </c>
      <c r="O86" s="250">
        <v>106</v>
      </c>
      <c r="P86" s="249" t="s">
        <v>152</v>
      </c>
      <c r="Q86" s="269">
        <v>75</v>
      </c>
      <c r="R86" s="270">
        <v>106</v>
      </c>
      <c r="S86" s="245">
        <f>IF(AND(R86&gt;0, Q86&gt;0),R86+Q86,0)</f>
        <v>181</v>
      </c>
      <c r="T86" s="259">
        <f>S86*10^(0.794358141*LOG10(J86/174.393)^2)</f>
        <v>205.12058192116697</v>
      </c>
      <c r="U86" s="258"/>
    </row>
    <row r="87" spans="1:21">
      <c r="A87" s="248">
        <v>3</v>
      </c>
      <c r="B87" s="249" t="s">
        <v>111</v>
      </c>
      <c r="C87" s="250">
        <v>22</v>
      </c>
      <c r="D87" s="249" t="s">
        <v>453</v>
      </c>
      <c r="E87" s="263">
        <v>105</v>
      </c>
      <c r="F87" s="264">
        <v>33817</v>
      </c>
      <c r="G87" s="290" t="s">
        <v>853</v>
      </c>
      <c r="H87" s="240" t="s">
        <v>854</v>
      </c>
      <c r="I87" s="291" t="s">
        <v>46</v>
      </c>
      <c r="J87" s="268">
        <v>101.7</v>
      </c>
      <c r="K87" s="249" t="s">
        <v>123</v>
      </c>
      <c r="L87" s="250">
        <v>72</v>
      </c>
      <c r="M87" s="249">
        <v>75</v>
      </c>
      <c r="N87" s="249" t="s">
        <v>829</v>
      </c>
      <c r="O87" s="249">
        <v>88</v>
      </c>
      <c r="P87" s="250">
        <v>90</v>
      </c>
      <c r="Q87" s="269">
        <v>75</v>
      </c>
      <c r="R87" s="270">
        <v>90</v>
      </c>
      <c r="S87" s="245">
        <f t="shared" si="2"/>
        <v>165</v>
      </c>
      <c r="T87" s="259">
        <f>S87*10^(0.89726074*LOG10(J87/148.026)^2)</f>
        <v>174.31238798942817</v>
      </c>
      <c r="U87" s="258"/>
    </row>
    <row r="88" spans="1:21">
      <c r="A88" s="248">
        <v>10</v>
      </c>
      <c r="B88" s="249" t="s">
        <v>111</v>
      </c>
      <c r="C88" s="250">
        <v>20</v>
      </c>
      <c r="D88" s="249" t="s">
        <v>453</v>
      </c>
      <c r="E88" s="263">
        <v>94</v>
      </c>
      <c r="F88" s="264">
        <v>34435</v>
      </c>
      <c r="G88" s="262" t="s">
        <v>855</v>
      </c>
      <c r="H88" s="292" t="s">
        <v>856</v>
      </c>
      <c r="I88" s="262" t="s">
        <v>828</v>
      </c>
      <c r="J88" s="268">
        <v>100.1</v>
      </c>
      <c r="K88" s="250">
        <v>83</v>
      </c>
      <c r="L88" s="249">
        <v>90</v>
      </c>
      <c r="M88" s="249" t="s">
        <v>857</v>
      </c>
      <c r="N88" s="250">
        <v>100</v>
      </c>
      <c r="O88" s="249" t="s">
        <v>160</v>
      </c>
      <c r="P88" s="250">
        <v>112</v>
      </c>
      <c r="Q88" s="269">
        <v>90</v>
      </c>
      <c r="R88" s="270">
        <v>112</v>
      </c>
      <c r="S88" s="245">
        <f t="shared" si="2"/>
        <v>202</v>
      </c>
      <c r="T88" s="259">
        <f>S88*10^(0.794358141*LOG10(J88/174.393)^2)</f>
        <v>224.65953437572352</v>
      </c>
      <c r="U88" s="258"/>
    </row>
    <row r="89" spans="1:21">
      <c r="A89" s="248">
        <v>8</v>
      </c>
      <c r="B89" s="249" t="s">
        <v>111</v>
      </c>
      <c r="C89" s="250">
        <v>19</v>
      </c>
      <c r="D89" s="249" t="s">
        <v>504</v>
      </c>
      <c r="E89" s="263">
        <v>94</v>
      </c>
      <c r="F89" s="264">
        <v>35010</v>
      </c>
      <c r="G89" s="293" t="s">
        <v>858</v>
      </c>
      <c r="H89" s="292" t="s">
        <v>859</v>
      </c>
      <c r="I89" s="293" t="s">
        <v>86</v>
      </c>
      <c r="J89" s="268">
        <v>93.1</v>
      </c>
      <c r="K89" s="250">
        <v>95</v>
      </c>
      <c r="L89" s="249" t="s">
        <v>24</v>
      </c>
      <c r="M89" s="249" t="s">
        <v>24</v>
      </c>
      <c r="N89" s="249" t="s">
        <v>797</v>
      </c>
      <c r="O89" s="250">
        <v>120</v>
      </c>
      <c r="P89" s="250">
        <v>125</v>
      </c>
      <c r="Q89" s="269">
        <v>95</v>
      </c>
      <c r="R89" s="270">
        <v>125</v>
      </c>
      <c r="S89" s="245">
        <f t="shared" si="2"/>
        <v>220</v>
      </c>
      <c r="T89" s="259">
        <f>S89*10^(0.794358141*LOG10(J89/174.393)^2)</f>
        <v>252.02469789390338</v>
      </c>
      <c r="U89" s="258"/>
    </row>
    <row r="90" spans="1:21">
      <c r="A90" s="248">
        <v>1</v>
      </c>
      <c r="B90" s="249" t="s">
        <v>111</v>
      </c>
      <c r="C90" s="250">
        <v>19</v>
      </c>
      <c r="D90" s="249" t="s">
        <v>504</v>
      </c>
      <c r="E90" s="284">
        <v>105</v>
      </c>
      <c r="F90" s="264">
        <v>35010</v>
      </c>
      <c r="G90" s="293" t="s">
        <v>860</v>
      </c>
      <c r="H90" s="292" t="s">
        <v>861</v>
      </c>
      <c r="I90" s="293" t="s">
        <v>862</v>
      </c>
      <c r="J90" s="268">
        <v>101.15</v>
      </c>
      <c r="K90" s="250">
        <v>93</v>
      </c>
      <c r="L90" s="250">
        <v>96</v>
      </c>
      <c r="M90" s="249">
        <v>100</v>
      </c>
      <c r="N90" s="250">
        <v>125</v>
      </c>
      <c r="O90" s="249">
        <v>130</v>
      </c>
      <c r="P90" s="249">
        <v>133</v>
      </c>
      <c r="Q90" s="269">
        <v>100</v>
      </c>
      <c r="R90" s="270">
        <v>133</v>
      </c>
      <c r="S90" s="245">
        <f t="shared" si="2"/>
        <v>233</v>
      </c>
      <c r="T90" s="259">
        <f>S90*10^(0.89726074*LOG10(J90/148.026)^2)</f>
        <v>246.54383726618028</v>
      </c>
      <c r="U90" s="258"/>
    </row>
    <row r="91" spans="1:21">
      <c r="A91" s="248">
        <v>11</v>
      </c>
      <c r="B91" s="249" t="s">
        <v>111</v>
      </c>
      <c r="C91" s="250">
        <v>19</v>
      </c>
      <c r="D91" s="249" t="s">
        <v>504</v>
      </c>
      <c r="E91" s="263">
        <v>94</v>
      </c>
      <c r="F91" s="264">
        <v>35137</v>
      </c>
      <c r="G91" s="294" t="s">
        <v>863</v>
      </c>
      <c r="H91" s="292" t="s">
        <v>861</v>
      </c>
      <c r="I91" s="294" t="s">
        <v>864</v>
      </c>
      <c r="J91" s="268">
        <v>92.5</v>
      </c>
      <c r="K91" s="250">
        <v>95</v>
      </c>
      <c r="L91" s="249" t="s">
        <v>24</v>
      </c>
      <c r="M91" s="249" t="s">
        <v>24</v>
      </c>
      <c r="N91" s="249">
        <v>125</v>
      </c>
      <c r="O91" s="250">
        <v>135</v>
      </c>
      <c r="P91" s="250">
        <v>141</v>
      </c>
      <c r="Q91" s="269">
        <v>95</v>
      </c>
      <c r="R91" s="270">
        <v>141</v>
      </c>
      <c r="S91" s="245">
        <f t="shared" si="2"/>
        <v>236</v>
      </c>
      <c r="T91" s="259">
        <f>S91*10^(0.794358141*LOG10(J91/174.393)^2)</f>
        <v>271.11570369326898</v>
      </c>
      <c r="U91" s="258"/>
    </row>
    <row r="92" spans="1:21">
      <c r="A92" s="295">
        <v>2</v>
      </c>
      <c r="B92" s="249" t="s">
        <v>111</v>
      </c>
      <c r="C92" s="250">
        <v>18</v>
      </c>
      <c r="D92" s="249" t="s">
        <v>504</v>
      </c>
      <c r="E92" s="263">
        <v>105</v>
      </c>
      <c r="F92" s="264">
        <v>35475</v>
      </c>
      <c r="G92" s="293" t="s">
        <v>865</v>
      </c>
      <c r="H92" s="292" t="s">
        <v>866</v>
      </c>
      <c r="I92" s="293" t="s">
        <v>228</v>
      </c>
      <c r="J92" s="268">
        <v>116.3</v>
      </c>
      <c r="K92" s="249">
        <v>97</v>
      </c>
      <c r="L92" s="249">
        <v>105</v>
      </c>
      <c r="M92" s="250">
        <v>113</v>
      </c>
      <c r="N92" s="250">
        <v>140</v>
      </c>
      <c r="O92" s="249" t="s">
        <v>867</v>
      </c>
      <c r="P92" s="249" t="s">
        <v>867</v>
      </c>
      <c r="Q92" s="269">
        <v>113</v>
      </c>
      <c r="R92" s="270">
        <v>140</v>
      </c>
      <c r="S92" s="245">
        <f t="shared" si="2"/>
        <v>253</v>
      </c>
      <c r="T92" s="259">
        <f>S92*10^(0.89726074*LOG10(J92/148.026)^2)</f>
        <v>258.80182164814681</v>
      </c>
      <c r="U92" s="258"/>
    </row>
    <row r="93" spans="1:21">
      <c r="A93" s="248">
        <v>5</v>
      </c>
      <c r="B93" s="249" t="s">
        <v>111</v>
      </c>
      <c r="C93" s="250">
        <v>17</v>
      </c>
      <c r="D93" s="249" t="s">
        <v>504</v>
      </c>
      <c r="E93" s="284" t="s">
        <v>5</v>
      </c>
      <c r="F93" s="264">
        <v>35587</v>
      </c>
      <c r="G93" s="290" t="s">
        <v>773</v>
      </c>
      <c r="H93" s="240" t="s">
        <v>868</v>
      </c>
      <c r="I93" s="291" t="s">
        <v>869</v>
      </c>
      <c r="J93" s="268">
        <v>128.15</v>
      </c>
      <c r="K93" s="250">
        <v>110</v>
      </c>
      <c r="L93" s="249">
        <v>115</v>
      </c>
      <c r="M93" s="250">
        <v>120</v>
      </c>
      <c r="N93" s="250">
        <v>140</v>
      </c>
      <c r="O93" s="250">
        <v>150</v>
      </c>
      <c r="P93" s="249" t="s">
        <v>169</v>
      </c>
      <c r="Q93" s="269">
        <v>120</v>
      </c>
      <c r="R93" s="270">
        <v>150</v>
      </c>
      <c r="S93" s="245">
        <f t="shared" si="2"/>
        <v>270</v>
      </c>
      <c r="T93" s="259">
        <f>S93*10^(0.89726074*LOG10(J93/148.026)^2)</f>
        <v>272.19622170421468</v>
      </c>
      <c r="U93" s="258"/>
    </row>
    <row r="94" spans="1:21">
      <c r="A94" s="248">
        <v>9</v>
      </c>
      <c r="B94" s="249" t="s">
        <v>111</v>
      </c>
      <c r="C94" s="250">
        <v>27</v>
      </c>
      <c r="D94" s="249" t="s">
        <v>453</v>
      </c>
      <c r="E94" s="263">
        <v>94</v>
      </c>
      <c r="F94" s="264">
        <v>32034</v>
      </c>
      <c r="G94" s="290" t="s">
        <v>870</v>
      </c>
      <c r="H94" s="240" t="s">
        <v>871</v>
      </c>
      <c r="I94" s="291" t="s">
        <v>90</v>
      </c>
      <c r="J94" s="268">
        <v>84.3</v>
      </c>
      <c r="K94" s="250">
        <v>102</v>
      </c>
      <c r="L94" s="249" t="s">
        <v>872</v>
      </c>
      <c r="M94" s="250">
        <v>110</v>
      </c>
      <c r="N94" s="249" t="s">
        <v>873</v>
      </c>
      <c r="O94" s="250">
        <v>128</v>
      </c>
      <c r="P94" s="250">
        <v>135</v>
      </c>
      <c r="Q94" s="269">
        <v>110</v>
      </c>
      <c r="R94" s="270">
        <v>135</v>
      </c>
      <c r="S94" s="245">
        <f t="shared" si="2"/>
        <v>245</v>
      </c>
      <c r="T94" s="259">
        <f>S94*10^(0.794358141*LOG10(J94/174.393)^2)</f>
        <v>293.99348839736615</v>
      </c>
      <c r="U94" s="258"/>
    </row>
    <row r="95" spans="1:21">
      <c r="A95" s="248">
        <v>6</v>
      </c>
      <c r="B95" s="249" t="s">
        <v>111</v>
      </c>
      <c r="C95" s="250">
        <v>29</v>
      </c>
      <c r="D95" s="249" t="s">
        <v>453</v>
      </c>
      <c r="E95" s="284" t="s">
        <v>5</v>
      </c>
      <c r="F95" s="264">
        <v>31401</v>
      </c>
      <c r="G95" s="239" t="s">
        <v>874</v>
      </c>
      <c r="H95" s="240" t="s">
        <v>875</v>
      </c>
      <c r="I95" s="296" t="s">
        <v>876</v>
      </c>
      <c r="J95" s="268">
        <v>148.65</v>
      </c>
      <c r="K95" s="250">
        <v>127</v>
      </c>
      <c r="L95" s="250">
        <v>132</v>
      </c>
      <c r="M95" s="250">
        <v>137</v>
      </c>
      <c r="N95" s="250">
        <v>170</v>
      </c>
      <c r="O95" s="249" t="s">
        <v>877</v>
      </c>
      <c r="P95" s="249" t="s">
        <v>878</v>
      </c>
      <c r="Q95" s="269">
        <v>137</v>
      </c>
      <c r="R95" s="270">
        <v>170</v>
      </c>
      <c r="S95" s="245">
        <f t="shared" si="2"/>
        <v>307</v>
      </c>
      <c r="T95" s="259">
        <f>S95*10^(0.794358141*LOG10(J95/174.393)^2)</f>
        <v>309.71364322725083</v>
      </c>
      <c r="U95" s="258"/>
    </row>
    <row r="96" spans="1:21">
      <c r="A96" s="248">
        <v>7</v>
      </c>
      <c r="B96" s="249" t="s">
        <v>111</v>
      </c>
      <c r="C96" s="249">
        <v>28</v>
      </c>
      <c r="D96" s="249" t="s">
        <v>453</v>
      </c>
      <c r="E96" s="284" t="s">
        <v>5</v>
      </c>
      <c r="F96" s="264">
        <v>31644</v>
      </c>
      <c r="G96" s="290" t="s">
        <v>831</v>
      </c>
      <c r="H96" s="240" t="s">
        <v>879</v>
      </c>
      <c r="I96" s="291" t="s">
        <v>880</v>
      </c>
      <c r="J96" s="268">
        <v>131.9</v>
      </c>
      <c r="K96" s="249" t="s">
        <v>179</v>
      </c>
      <c r="L96" s="249" t="s">
        <v>179</v>
      </c>
      <c r="M96" s="250">
        <v>125</v>
      </c>
      <c r="N96" s="250">
        <v>150</v>
      </c>
      <c r="O96" s="249" t="s">
        <v>188</v>
      </c>
      <c r="P96" s="250">
        <v>158</v>
      </c>
      <c r="Q96" s="269">
        <v>125</v>
      </c>
      <c r="R96" s="270">
        <v>158</v>
      </c>
      <c r="S96" s="245">
        <f t="shared" si="2"/>
        <v>283</v>
      </c>
      <c r="T96" s="259">
        <f>S96*10^(0.794358141*LOG10(J96/174.393)^2)</f>
        <v>290.7176106254588</v>
      </c>
      <c r="U96" s="258"/>
    </row>
  </sheetData>
  <mergeCells count="3">
    <mergeCell ref="D11:E11"/>
    <mergeCell ref="F7:M7"/>
    <mergeCell ref="H12:I12"/>
  </mergeCells>
  <hyperlinks>
    <hyperlink ref="T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4"/>
  <sheetViews>
    <sheetView topLeftCell="B1" workbookViewId="0">
      <selection activeCell="D11" sqref="D11:E11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5.7109375" style="62" customWidth="1"/>
    <col min="4" max="4" width="5.42578125" style="62" customWidth="1"/>
    <col min="5" max="5" width="20.140625" style="62" customWidth="1"/>
    <col min="6" max="6" width="7.85546875" style="62" customWidth="1"/>
    <col min="7" max="7" width="6.28515625" style="62" customWidth="1"/>
    <col min="8" max="8" width="5.7109375" style="62" customWidth="1"/>
    <col min="9" max="9" width="5.28515625" style="62" customWidth="1"/>
    <col min="10" max="16" width="4.85546875" style="62" customWidth="1"/>
    <col min="17" max="17" width="5.7109375" style="62" customWidth="1"/>
    <col min="18" max="18" width="5.28515625" style="62" bestFit="1" customWidth="1"/>
    <col min="19" max="19" width="5.140625" style="62" customWidth="1"/>
    <col min="20" max="20" width="6.42578125" style="62" customWidth="1"/>
    <col min="21" max="29" width="9.140625" style="66"/>
    <col min="30" max="16384" width="9.140625" style="62"/>
  </cols>
  <sheetData>
    <row r="1" spans="1:29">
      <c r="P1" s="63"/>
      <c r="Q1" s="63"/>
      <c r="R1" s="63"/>
      <c r="S1" s="63"/>
      <c r="T1" s="64" t="s">
        <v>235</v>
      </c>
      <c r="U1" s="65"/>
    </row>
    <row r="2" spans="1:29">
      <c r="P2" s="63"/>
      <c r="Q2" s="63"/>
      <c r="R2" s="63"/>
      <c r="S2" s="63"/>
      <c r="T2" s="64" t="s">
        <v>236</v>
      </c>
      <c r="U2" s="65"/>
    </row>
    <row r="3" spans="1:29">
      <c r="P3" s="63"/>
      <c r="Q3" s="63"/>
      <c r="R3" s="63"/>
      <c r="S3" s="63"/>
      <c r="T3" s="64" t="s">
        <v>237</v>
      </c>
      <c r="U3" s="65"/>
    </row>
    <row r="4" spans="1:29">
      <c r="P4" s="63"/>
      <c r="Q4" s="63"/>
      <c r="R4" s="63"/>
      <c r="S4" s="63"/>
      <c r="T4" s="64" t="s">
        <v>238</v>
      </c>
      <c r="U4" s="65"/>
    </row>
    <row r="5" spans="1:29">
      <c r="P5" s="67"/>
      <c r="Q5" s="67"/>
      <c r="R5" s="67"/>
      <c r="S5" s="67"/>
      <c r="T5" s="68" t="s">
        <v>239</v>
      </c>
      <c r="U5" s="65"/>
    </row>
    <row r="6" spans="1:29">
      <c r="P6" s="67"/>
      <c r="Q6" s="67"/>
      <c r="R6" s="67"/>
      <c r="S6" s="67"/>
      <c r="T6" s="64" t="s">
        <v>240</v>
      </c>
      <c r="U6" s="65"/>
    </row>
    <row r="7" spans="1:29" ht="18.75">
      <c r="C7" s="70"/>
      <c r="D7" s="69"/>
      <c r="E7" s="69"/>
      <c r="F7" s="507" t="s">
        <v>241</v>
      </c>
      <c r="G7" s="507"/>
      <c r="H7" s="507"/>
      <c r="I7" s="507"/>
      <c r="J7" s="507"/>
      <c r="K7" s="507"/>
      <c r="L7" s="507"/>
      <c r="M7" s="507"/>
      <c r="N7" s="69"/>
      <c r="O7" s="69"/>
      <c r="P7" s="69"/>
      <c r="Q7" s="69"/>
      <c r="R7" s="69"/>
      <c r="S7" s="69"/>
      <c r="T7" s="69"/>
    </row>
    <row r="8" spans="1:29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3" customFormat="1" ht="15.75" customHeight="1">
      <c r="A11" s="74"/>
      <c r="B11" s="74"/>
      <c r="C11" s="75" t="s">
        <v>55</v>
      </c>
      <c r="D11" s="505" t="s">
        <v>881</v>
      </c>
      <c r="E11" s="505"/>
      <c r="F11" s="77"/>
      <c r="G11" s="77"/>
      <c r="H11" s="77"/>
      <c r="I11" s="77"/>
      <c r="J11" s="74"/>
      <c r="K11" s="74"/>
      <c r="L11" s="75" t="s">
        <v>0</v>
      </c>
      <c r="M11" s="78" t="s">
        <v>98</v>
      </c>
      <c r="N11" s="78"/>
      <c r="O11" s="77"/>
      <c r="P11" s="77" t="s">
        <v>882</v>
      </c>
      <c r="Q11" s="77"/>
      <c r="R11" s="77"/>
      <c r="S11" s="77"/>
      <c r="T11" s="74"/>
    </row>
    <row r="12" spans="1:29" s="73" customFormat="1" ht="17.25" customHeight="1">
      <c r="C12" s="79" t="s">
        <v>56</v>
      </c>
      <c r="D12" s="80"/>
      <c r="E12" s="81">
        <v>42098</v>
      </c>
      <c r="F12" s="82" t="s">
        <v>53</v>
      </c>
      <c r="G12" s="82"/>
      <c r="H12" s="508"/>
      <c r="I12" s="508"/>
      <c r="J12" s="78"/>
      <c r="K12" s="74"/>
      <c r="L12" s="75" t="s">
        <v>54</v>
      </c>
      <c r="M12" s="77" t="s">
        <v>883</v>
      </c>
      <c r="N12" s="77"/>
      <c r="O12" s="77"/>
      <c r="P12" s="77"/>
      <c r="Q12" s="77"/>
      <c r="R12" s="77"/>
      <c r="S12" s="77"/>
    </row>
    <row r="13" spans="1:29" s="72" customFormat="1" ht="12" customHeight="1" thickBot="1"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89" customFormat="1" ht="11.25" thickBot="1">
      <c r="A14" s="83" t="s">
        <v>245</v>
      </c>
      <c r="B14" s="154"/>
      <c r="C14" s="154"/>
      <c r="D14" s="154" t="s">
        <v>246</v>
      </c>
      <c r="E14" s="83" t="s">
        <v>13</v>
      </c>
      <c r="F14" s="154" t="s">
        <v>247</v>
      </c>
      <c r="G14" s="154"/>
      <c r="H14" s="154" t="s">
        <v>248</v>
      </c>
      <c r="I14" s="519" t="s">
        <v>249</v>
      </c>
      <c r="J14" s="520"/>
      <c r="K14" s="521"/>
      <c r="L14" s="86" t="s">
        <v>250</v>
      </c>
      <c r="M14" s="87"/>
      <c r="N14" s="87" t="s">
        <v>251</v>
      </c>
      <c r="O14" s="87"/>
      <c r="P14" s="154" t="s">
        <v>250</v>
      </c>
      <c r="Q14" s="154"/>
      <c r="R14" s="154"/>
      <c r="S14" s="154"/>
      <c r="T14" s="154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1.25" thickBot="1">
      <c r="A15" s="90" t="s">
        <v>252</v>
      </c>
      <c r="B15" s="91" t="s">
        <v>253</v>
      </c>
      <c r="C15" s="91" t="s">
        <v>42</v>
      </c>
      <c r="D15" s="91" t="s">
        <v>254</v>
      </c>
      <c r="E15" s="90" t="s">
        <v>255</v>
      </c>
      <c r="F15" s="91" t="s">
        <v>256</v>
      </c>
      <c r="G15" s="91" t="s">
        <v>1</v>
      </c>
      <c r="H15" s="91" t="s">
        <v>246</v>
      </c>
      <c r="I15" s="87">
        <v>1</v>
      </c>
      <c r="J15" s="87">
        <v>2</v>
      </c>
      <c r="K15" s="87">
        <v>3</v>
      </c>
      <c r="L15" s="87" t="s">
        <v>257</v>
      </c>
      <c r="M15" s="87">
        <v>1</v>
      </c>
      <c r="N15" s="87">
        <v>2</v>
      </c>
      <c r="O15" s="87">
        <v>3</v>
      </c>
      <c r="P15" s="91" t="s">
        <v>258</v>
      </c>
      <c r="Q15" s="91" t="s">
        <v>3</v>
      </c>
      <c r="R15" s="91" t="s">
        <v>4</v>
      </c>
      <c r="S15" s="91" t="s">
        <v>48</v>
      </c>
      <c r="T15" s="91" t="s">
        <v>44</v>
      </c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92" customFormat="1" ht="15.75">
      <c r="A16" s="299"/>
      <c r="B16" s="300" t="s">
        <v>259</v>
      </c>
      <c r="C16" s="299"/>
      <c r="D16" s="299">
        <v>63</v>
      </c>
      <c r="E16" s="4" t="s">
        <v>884</v>
      </c>
      <c r="F16" s="301">
        <v>34563</v>
      </c>
      <c r="G16" s="302"/>
      <c r="H16" s="299">
        <v>60.2</v>
      </c>
      <c r="I16" s="299">
        <v>35</v>
      </c>
      <c r="J16" s="299">
        <v>39</v>
      </c>
      <c r="K16" s="303">
        <v>42</v>
      </c>
      <c r="L16" s="299">
        <v>39</v>
      </c>
      <c r="M16" s="299">
        <v>47</v>
      </c>
      <c r="N16" s="299">
        <v>51</v>
      </c>
      <c r="O16" s="303">
        <v>55</v>
      </c>
      <c r="P16" s="299">
        <v>51</v>
      </c>
      <c r="Q16" s="299">
        <v>90</v>
      </c>
      <c r="R16" s="299">
        <v>1</v>
      </c>
      <c r="S16" s="299"/>
      <c r="T16" s="299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2" customFormat="1" ht="15.75">
      <c r="B17" s="300" t="s">
        <v>259</v>
      </c>
      <c r="D17" s="92">
        <v>69</v>
      </c>
      <c r="E17" s="2" t="s">
        <v>885</v>
      </c>
      <c r="F17" s="304">
        <v>34617</v>
      </c>
      <c r="G17" s="94"/>
      <c r="H17" s="92">
        <v>65.2</v>
      </c>
      <c r="I17" s="92">
        <v>53</v>
      </c>
      <c r="J17" s="92">
        <v>57</v>
      </c>
      <c r="K17" s="92">
        <v>61</v>
      </c>
      <c r="L17" s="92">
        <v>61</v>
      </c>
      <c r="M17" s="92">
        <v>80</v>
      </c>
      <c r="N17" s="305">
        <v>85</v>
      </c>
      <c r="O17" s="305">
        <v>86</v>
      </c>
      <c r="P17" s="92">
        <v>80</v>
      </c>
      <c r="Q17" s="92">
        <f>SUM(P17+L17)</f>
        <v>141</v>
      </c>
      <c r="R17" s="92">
        <v>3</v>
      </c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92" customFormat="1" ht="15.75">
      <c r="B18" s="300" t="s">
        <v>259</v>
      </c>
      <c r="D18" s="92">
        <v>58</v>
      </c>
      <c r="E18" s="2" t="s">
        <v>886</v>
      </c>
      <c r="F18" s="304">
        <v>33904</v>
      </c>
      <c r="G18" s="94"/>
      <c r="H18" s="92">
        <v>56.7</v>
      </c>
      <c r="I18" s="305">
        <v>46</v>
      </c>
      <c r="J18" s="92">
        <v>46</v>
      </c>
      <c r="K18" s="305">
        <v>51</v>
      </c>
      <c r="L18" s="92">
        <v>46</v>
      </c>
      <c r="M18" s="92">
        <v>55</v>
      </c>
      <c r="N18" s="92">
        <v>60</v>
      </c>
      <c r="O18" s="305">
        <v>65</v>
      </c>
      <c r="P18" s="92">
        <v>60</v>
      </c>
      <c r="Q18" s="92">
        <f t="shared" ref="Q18:Q23" si="0">SUM(P18+L18)</f>
        <v>106</v>
      </c>
      <c r="R18" s="92">
        <v>2</v>
      </c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92" customFormat="1" ht="15.75">
      <c r="B19" s="300" t="s">
        <v>259</v>
      </c>
      <c r="D19" s="306" t="s">
        <v>6</v>
      </c>
      <c r="E19" s="2" t="s">
        <v>887</v>
      </c>
      <c r="F19" s="304">
        <v>35015</v>
      </c>
      <c r="G19" s="94"/>
      <c r="H19" s="92">
        <v>77</v>
      </c>
      <c r="I19" s="92">
        <v>52</v>
      </c>
      <c r="J19" s="92">
        <v>56</v>
      </c>
      <c r="K19" s="305">
        <v>59</v>
      </c>
      <c r="L19" s="92">
        <v>56</v>
      </c>
      <c r="M19" s="92">
        <v>71</v>
      </c>
      <c r="N19" s="92">
        <v>77</v>
      </c>
      <c r="O19" s="92">
        <v>79</v>
      </c>
      <c r="P19" s="92">
        <v>79</v>
      </c>
      <c r="Q19" s="92">
        <f t="shared" si="0"/>
        <v>135</v>
      </c>
      <c r="R19" s="92">
        <v>1</v>
      </c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92" customFormat="1" ht="15.75">
      <c r="B20" s="300" t="s">
        <v>259</v>
      </c>
      <c r="D20" s="92">
        <v>75</v>
      </c>
      <c r="E20" s="2" t="s">
        <v>888</v>
      </c>
      <c r="F20" s="304">
        <v>29931</v>
      </c>
      <c r="G20" s="94"/>
      <c r="H20" s="92">
        <v>73.7</v>
      </c>
      <c r="I20" s="92">
        <v>48</v>
      </c>
      <c r="J20" s="92">
        <v>52</v>
      </c>
      <c r="K20" s="92">
        <v>56</v>
      </c>
      <c r="L20" s="92">
        <v>56</v>
      </c>
      <c r="M20" s="305">
        <v>68</v>
      </c>
      <c r="N20" s="92">
        <v>68</v>
      </c>
      <c r="O20" s="305">
        <v>72</v>
      </c>
      <c r="P20" s="92">
        <v>68</v>
      </c>
      <c r="Q20" s="92">
        <f t="shared" si="0"/>
        <v>124</v>
      </c>
      <c r="R20" s="92">
        <v>1</v>
      </c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92" customFormat="1" ht="15.75">
      <c r="B21" s="300" t="s">
        <v>259</v>
      </c>
      <c r="D21" s="92">
        <v>58</v>
      </c>
      <c r="E21" s="2" t="s">
        <v>889</v>
      </c>
      <c r="F21" s="304">
        <v>31801</v>
      </c>
      <c r="G21" s="94"/>
      <c r="H21" s="92">
        <v>56</v>
      </c>
      <c r="I21" s="92">
        <v>56</v>
      </c>
      <c r="J21" s="92">
        <v>60</v>
      </c>
      <c r="K21" s="305">
        <v>65</v>
      </c>
      <c r="L21" s="92">
        <v>62</v>
      </c>
      <c r="M21" s="92">
        <v>70</v>
      </c>
      <c r="N21" s="305">
        <v>75</v>
      </c>
      <c r="O21" s="305">
        <v>77</v>
      </c>
      <c r="P21" s="92">
        <v>70</v>
      </c>
      <c r="Q21" s="92">
        <f t="shared" si="0"/>
        <v>132</v>
      </c>
      <c r="R21" s="92">
        <v>1</v>
      </c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92" customFormat="1" ht="15.75">
      <c r="B22" s="300" t="s">
        <v>259</v>
      </c>
      <c r="D22" s="92">
        <v>69</v>
      </c>
      <c r="E22" s="2" t="s">
        <v>890</v>
      </c>
      <c r="F22" s="304">
        <v>33519</v>
      </c>
      <c r="G22" s="94"/>
      <c r="H22" s="92">
        <v>67.7</v>
      </c>
      <c r="I22" s="92">
        <v>67</v>
      </c>
      <c r="J22" s="92">
        <v>71</v>
      </c>
      <c r="K22" s="305">
        <v>74</v>
      </c>
      <c r="L22" s="92">
        <v>71</v>
      </c>
      <c r="M22" s="92">
        <v>82</v>
      </c>
      <c r="N22" s="305">
        <v>87</v>
      </c>
      <c r="O22" s="92">
        <v>89</v>
      </c>
      <c r="P22" s="92">
        <v>89</v>
      </c>
      <c r="Q22" s="92">
        <f t="shared" si="0"/>
        <v>160</v>
      </c>
      <c r="R22" s="92">
        <v>1</v>
      </c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92" customFormat="1" ht="17.100000000000001" customHeight="1">
      <c r="B23" s="92" t="s">
        <v>259</v>
      </c>
      <c r="D23" s="92">
        <v>69</v>
      </c>
      <c r="E23" s="2" t="s">
        <v>891</v>
      </c>
      <c r="F23" s="304">
        <v>34186</v>
      </c>
      <c r="G23" s="94"/>
      <c r="H23" s="92">
        <v>67.599999999999994</v>
      </c>
      <c r="I23" s="305">
        <v>59</v>
      </c>
      <c r="J23" s="92">
        <v>59</v>
      </c>
      <c r="K23" s="92">
        <v>62</v>
      </c>
      <c r="L23" s="92">
        <v>62</v>
      </c>
      <c r="M23" s="92">
        <v>74</v>
      </c>
      <c r="N23" s="92">
        <v>80</v>
      </c>
      <c r="O23" s="92">
        <v>84</v>
      </c>
      <c r="P23" s="92">
        <v>84</v>
      </c>
      <c r="Q23" s="92">
        <f t="shared" si="0"/>
        <v>146</v>
      </c>
      <c r="R23" s="92">
        <v>2</v>
      </c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73" customFormat="1" ht="12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9" s="73" customFormat="1" ht="12.75">
      <c r="A25" s="92"/>
      <c r="B25" s="92" t="s">
        <v>111</v>
      </c>
      <c r="C25" s="92"/>
      <c r="D25" s="92">
        <v>35</v>
      </c>
      <c r="E25" s="2" t="s">
        <v>394</v>
      </c>
      <c r="F25" s="304">
        <v>38017</v>
      </c>
      <c r="G25" s="94"/>
      <c r="H25" s="92">
        <v>34</v>
      </c>
      <c r="I25" s="92">
        <v>32</v>
      </c>
      <c r="J25" s="92">
        <v>35</v>
      </c>
      <c r="K25" s="92">
        <v>38</v>
      </c>
      <c r="L25" s="308">
        <v>38</v>
      </c>
      <c r="M25" s="92">
        <v>42</v>
      </c>
      <c r="N25" s="92">
        <v>45</v>
      </c>
      <c r="O25" s="92">
        <v>49</v>
      </c>
      <c r="P25" s="308">
        <v>49</v>
      </c>
      <c r="Q25" s="92">
        <v>87</v>
      </c>
      <c r="R25" s="92">
        <v>1</v>
      </c>
      <c r="S25" s="92"/>
      <c r="T25" s="92"/>
    </row>
    <row r="26" spans="1:29" s="73" customFormat="1" ht="12.75">
      <c r="A26" s="92"/>
      <c r="B26" s="92" t="s">
        <v>111</v>
      </c>
      <c r="C26" s="92"/>
      <c r="D26" s="92">
        <v>69</v>
      </c>
      <c r="E26" s="2" t="s">
        <v>892</v>
      </c>
      <c r="F26" s="304">
        <v>35374</v>
      </c>
      <c r="G26" s="94"/>
      <c r="H26" s="92">
        <v>68.5</v>
      </c>
      <c r="I26" s="307">
        <v>63</v>
      </c>
      <c r="J26" s="307">
        <v>63</v>
      </c>
      <c r="K26" s="307">
        <v>63</v>
      </c>
      <c r="L26" s="308">
        <v>0</v>
      </c>
      <c r="M26" s="92">
        <v>83</v>
      </c>
      <c r="N26" s="92">
        <v>89</v>
      </c>
      <c r="O26" s="92">
        <v>91</v>
      </c>
      <c r="P26" s="308">
        <v>91</v>
      </c>
      <c r="Q26" s="92">
        <v>0</v>
      </c>
      <c r="R26" s="92">
        <v>4</v>
      </c>
      <c r="S26" s="92"/>
      <c r="T26" s="92"/>
    </row>
    <row r="27" spans="1:29" s="73" customFormat="1" ht="12.75">
      <c r="A27" s="92"/>
      <c r="B27" s="92" t="s">
        <v>111</v>
      </c>
      <c r="C27" s="92"/>
      <c r="D27" s="92">
        <v>85</v>
      </c>
      <c r="E27" s="2" t="s">
        <v>893</v>
      </c>
      <c r="F27" s="304">
        <v>35062</v>
      </c>
      <c r="G27" s="94"/>
      <c r="H27" s="92">
        <v>82.2</v>
      </c>
      <c r="I27" s="307">
        <v>105</v>
      </c>
      <c r="J27" s="92">
        <v>105</v>
      </c>
      <c r="K27" s="307">
        <v>109</v>
      </c>
      <c r="L27" s="308">
        <v>105</v>
      </c>
      <c r="M27" s="307">
        <v>126</v>
      </c>
      <c r="N27" s="307">
        <v>126</v>
      </c>
      <c r="O27" s="92">
        <v>126</v>
      </c>
      <c r="P27" s="308">
        <v>126</v>
      </c>
      <c r="Q27" s="92">
        <v>231</v>
      </c>
      <c r="R27" s="92">
        <v>2</v>
      </c>
      <c r="S27" s="92"/>
      <c r="T27" s="92"/>
    </row>
    <row r="28" spans="1:29" s="73" customFormat="1" ht="12.75">
      <c r="A28" s="92"/>
      <c r="B28" s="92" t="s">
        <v>111</v>
      </c>
      <c r="C28" s="92"/>
      <c r="D28" s="92">
        <v>85</v>
      </c>
      <c r="E28" s="2" t="s">
        <v>894</v>
      </c>
      <c r="F28" s="304">
        <v>32593</v>
      </c>
      <c r="G28" s="94"/>
      <c r="H28" s="92">
        <v>84.5</v>
      </c>
      <c r="I28" s="92">
        <v>70</v>
      </c>
      <c r="J28" s="307">
        <v>80</v>
      </c>
      <c r="K28" s="307">
        <v>90</v>
      </c>
      <c r="L28" s="308">
        <v>70</v>
      </c>
      <c r="M28" s="92">
        <v>110</v>
      </c>
      <c r="N28" s="92">
        <v>120</v>
      </c>
      <c r="O28" s="92">
        <v>130</v>
      </c>
      <c r="P28" s="308">
        <v>130</v>
      </c>
      <c r="Q28" s="92">
        <v>200</v>
      </c>
      <c r="R28" s="92">
        <v>7</v>
      </c>
      <c r="S28" s="92"/>
      <c r="T28" s="92"/>
    </row>
    <row r="29" spans="1:29" s="73" customFormat="1" ht="12.75">
      <c r="A29" s="92"/>
      <c r="B29" s="92" t="s">
        <v>111</v>
      </c>
      <c r="C29" s="92"/>
      <c r="D29" s="92">
        <v>85</v>
      </c>
      <c r="E29" s="2" t="s">
        <v>895</v>
      </c>
      <c r="F29" s="304">
        <v>31968</v>
      </c>
      <c r="G29" s="94"/>
      <c r="H29" s="92">
        <v>81.7</v>
      </c>
      <c r="I29" s="92">
        <v>81</v>
      </c>
      <c r="J29" s="92">
        <v>84</v>
      </c>
      <c r="K29" s="92">
        <v>87</v>
      </c>
      <c r="L29" s="308">
        <v>87</v>
      </c>
      <c r="M29" s="92">
        <v>118</v>
      </c>
      <c r="N29" s="92">
        <v>122</v>
      </c>
      <c r="O29" s="307">
        <v>127</v>
      </c>
      <c r="P29" s="308">
        <v>122</v>
      </c>
      <c r="Q29" s="92">
        <v>209</v>
      </c>
      <c r="R29" s="92">
        <v>3</v>
      </c>
      <c r="S29" s="92"/>
      <c r="T29" s="92"/>
    </row>
    <row r="30" spans="1:29" s="73" customFormat="1" ht="12.75">
      <c r="A30" s="92"/>
      <c r="B30" s="92" t="s">
        <v>111</v>
      </c>
      <c r="C30" s="92"/>
      <c r="D30" s="92">
        <v>85</v>
      </c>
      <c r="E30" s="2" t="s">
        <v>896</v>
      </c>
      <c r="F30" s="304">
        <v>34110</v>
      </c>
      <c r="G30" s="94"/>
      <c r="H30" s="92">
        <v>83.2</v>
      </c>
      <c r="I30" s="92">
        <v>103</v>
      </c>
      <c r="J30" s="92">
        <v>106</v>
      </c>
      <c r="K30" s="307">
        <v>110</v>
      </c>
      <c r="L30" s="308">
        <v>106</v>
      </c>
      <c r="M30" s="92">
        <v>133</v>
      </c>
      <c r="N30" s="92">
        <v>140</v>
      </c>
      <c r="O30" s="307">
        <v>145</v>
      </c>
      <c r="P30" s="308">
        <v>140</v>
      </c>
      <c r="Q30" s="92">
        <v>246</v>
      </c>
      <c r="R30" s="92">
        <v>1</v>
      </c>
      <c r="S30" s="92"/>
      <c r="T30" s="92"/>
    </row>
    <row r="31" spans="1:29" s="73" customFormat="1" ht="12.75">
      <c r="A31" s="92"/>
      <c r="B31" s="92" t="s">
        <v>111</v>
      </c>
      <c r="C31" s="92"/>
      <c r="D31" s="92">
        <v>85</v>
      </c>
      <c r="E31" s="2" t="s">
        <v>897</v>
      </c>
      <c r="F31" s="304">
        <v>31513</v>
      </c>
      <c r="G31" s="94"/>
      <c r="H31" s="92">
        <v>84.4</v>
      </c>
      <c r="I31" s="92">
        <v>90</v>
      </c>
      <c r="J31" s="92">
        <v>93</v>
      </c>
      <c r="K31" s="307">
        <v>98</v>
      </c>
      <c r="L31" s="308">
        <v>93</v>
      </c>
      <c r="M31" s="92">
        <v>109</v>
      </c>
      <c r="N31" s="307">
        <v>115</v>
      </c>
      <c r="O31" s="307">
        <v>115</v>
      </c>
      <c r="P31" s="308">
        <v>109</v>
      </c>
      <c r="Q31" s="92">
        <v>202</v>
      </c>
      <c r="R31" s="92">
        <v>6</v>
      </c>
      <c r="S31" s="92"/>
      <c r="T31" s="92"/>
    </row>
    <row r="32" spans="1:29" s="73" customFormat="1" ht="12.75">
      <c r="A32" s="92"/>
      <c r="B32" s="92" t="s">
        <v>111</v>
      </c>
      <c r="C32" s="92"/>
      <c r="D32" s="92">
        <v>85</v>
      </c>
      <c r="E32" s="2" t="s">
        <v>898</v>
      </c>
      <c r="F32" s="304">
        <v>35133</v>
      </c>
      <c r="G32" s="94"/>
      <c r="H32" s="92">
        <v>80.900000000000006</v>
      </c>
      <c r="I32" s="92">
        <v>61</v>
      </c>
      <c r="J32" s="92">
        <v>64</v>
      </c>
      <c r="K32" s="307">
        <v>67</v>
      </c>
      <c r="L32" s="308">
        <v>64</v>
      </c>
      <c r="M32" s="307">
        <v>83</v>
      </c>
      <c r="N32" s="92">
        <v>84</v>
      </c>
      <c r="O32" s="307">
        <v>90</v>
      </c>
      <c r="P32" s="308">
        <v>84</v>
      </c>
      <c r="Q32" s="92">
        <v>148</v>
      </c>
      <c r="R32" s="92">
        <v>8</v>
      </c>
      <c r="S32" s="92"/>
      <c r="T32" s="92"/>
    </row>
    <row r="33" spans="1:20" s="73" customFormat="1" ht="12.75">
      <c r="A33" s="92"/>
      <c r="B33" s="92" t="s">
        <v>111</v>
      </c>
      <c r="C33" s="92"/>
      <c r="D33" s="92">
        <v>69</v>
      </c>
      <c r="E33" s="2" t="s">
        <v>899</v>
      </c>
      <c r="F33" s="304">
        <v>34221</v>
      </c>
      <c r="G33" s="94"/>
      <c r="H33" s="92">
        <v>66.7</v>
      </c>
      <c r="I33" s="92">
        <v>62</v>
      </c>
      <c r="J33" s="92">
        <v>68</v>
      </c>
      <c r="K33" s="307">
        <v>73</v>
      </c>
      <c r="L33" s="308">
        <v>68</v>
      </c>
      <c r="M33" s="92">
        <v>87</v>
      </c>
      <c r="N33" s="92">
        <v>93</v>
      </c>
      <c r="O33" s="307">
        <v>98</v>
      </c>
      <c r="P33" s="308">
        <v>93</v>
      </c>
      <c r="Q33" s="92">
        <v>161</v>
      </c>
      <c r="R33" s="92">
        <v>3</v>
      </c>
      <c r="S33" s="92"/>
      <c r="T33" s="92"/>
    </row>
    <row r="34" spans="1:20" s="73" customFormat="1" ht="12.75">
      <c r="A34" s="92"/>
      <c r="B34" s="92" t="s">
        <v>111</v>
      </c>
      <c r="C34" s="92"/>
      <c r="D34" s="92">
        <v>69</v>
      </c>
      <c r="E34" s="2" t="s">
        <v>900</v>
      </c>
      <c r="F34" s="304">
        <v>34922</v>
      </c>
      <c r="G34" s="94"/>
      <c r="H34" s="92">
        <v>68.2</v>
      </c>
      <c r="I34" s="92">
        <v>86</v>
      </c>
      <c r="J34" s="92">
        <v>91</v>
      </c>
      <c r="K34" s="307">
        <v>96</v>
      </c>
      <c r="L34" s="308">
        <v>91</v>
      </c>
      <c r="M34" s="92">
        <v>110</v>
      </c>
      <c r="N34" s="92">
        <v>114</v>
      </c>
      <c r="O34" s="92">
        <v>118</v>
      </c>
      <c r="P34" s="308">
        <v>118</v>
      </c>
      <c r="Q34" s="92">
        <v>209</v>
      </c>
      <c r="R34" s="92">
        <v>2</v>
      </c>
      <c r="S34" s="92"/>
      <c r="T34" s="92"/>
    </row>
    <row r="35" spans="1:20" s="73" customFormat="1" ht="12.75">
      <c r="A35" s="92"/>
      <c r="B35" s="92" t="s">
        <v>111</v>
      </c>
      <c r="C35" s="92"/>
      <c r="D35" s="92">
        <v>69</v>
      </c>
      <c r="E35" s="2" t="s">
        <v>901</v>
      </c>
      <c r="F35" s="304">
        <v>34109</v>
      </c>
      <c r="G35" s="94"/>
      <c r="H35" s="92">
        <v>68.8</v>
      </c>
      <c r="I35" s="92">
        <v>91</v>
      </c>
      <c r="J35" s="92">
        <v>95</v>
      </c>
      <c r="K35" s="307">
        <v>98</v>
      </c>
      <c r="L35" s="308">
        <v>95</v>
      </c>
      <c r="M35" s="92">
        <v>121</v>
      </c>
      <c r="N35" s="92">
        <v>125</v>
      </c>
      <c r="O35" s="307">
        <v>128</v>
      </c>
      <c r="P35" s="308">
        <v>125</v>
      </c>
      <c r="Q35" s="92">
        <v>220</v>
      </c>
      <c r="R35" s="92">
        <v>1</v>
      </c>
      <c r="S35" s="92"/>
      <c r="T35" s="92"/>
    </row>
    <row r="36" spans="1:20" s="73" customFormat="1" ht="12.75">
      <c r="A36" s="92"/>
      <c r="B36" s="92" t="s">
        <v>111</v>
      </c>
      <c r="C36" s="92"/>
      <c r="D36" s="92">
        <v>85</v>
      </c>
      <c r="E36" s="2" t="s">
        <v>902</v>
      </c>
      <c r="F36" s="304">
        <v>34390</v>
      </c>
      <c r="G36" s="94"/>
      <c r="H36" s="92">
        <v>83.2</v>
      </c>
      <c r="I36" s="92">
        <v>76</v>
      </c>
      <c r="J36" s="307">
        <v>80</v>
      </c>
      <c r="K36" s="92">
        <v>88</v>
      </c>
      <c r="L36" s="308">
        <v>88</v>
      </c>
      <c r="M36" s="92">
        <v>111</v>
      </c>
      <c r="N36" s="92">
        <v>115</v>
      </c>
      <c r="O36" s="307">
        <v>120</v>
      </c>
      <c r="P36" s="308">
        <v>115</v>
      </c>
      <c r="Q36" s="92">
        <v>203</v>
      </c>
      <c r="R36" s="92">
        <v>4</v>
      </c>
      <c r="S36" s="92"/>
      <c r="T36" s="92"/>
    </row>
    <row r="37" spans="1:20" s="73" customFormat="1" ht="12.75">
      <c r="A37" s="92"/>
      <c r="B37" s="92" t="s">
        <v>111</v>
      </c>
      <c r="C37" s="92"/>
      <c r="D37" s="92">
        <v>77</v>
      </c>
      <c r="E37" s="2" t="s">
        <v>903</v>
      </c>
      <c r="F37" s="304">
        <v>34457</v>
      </c>
      <c r="G37" s="94"/>
      <c r="H37" s="92">
        <v>71.7</v>
      </c>
      <c r="I37" s="92">
        <v>66</v>
      </c>
      <c r="J37" s="92">
        <v>71</v>
      </c>
      <c r="K37" s="307">
        <v>80</v>
      </c>
      <c r="L37" s="308">
        <v>71</v>
      </c>
      <c r="M37" s="92">
        <v>84</v>
      </c>
      <c r="N37" s="92">
        <v>91</v>
      </c>
      <c r="O37" s="307">
        <v>95</v>
      </c>
      <c r="P37" s="308">
        <v>91</v>
      </c>
      <c r="Q37" s="92">
        <v>162</v>
      </c>
      <c r="R37" s="92">
        <v>3</v>
      </c>
      <c r="S37" s="92"/>
      <c r="T37" s="92"/>
    </row>
    <row r="38" spans="1:20" s="73" customFormat="1" ht="12.75">
      <c r="A38" s="92"/>
      <c r="B38" s="92" t="s">
        <v>111</v>
      </c>
      <c r="C38" s="92"/>
      <c r="D38" s="92">
        <v>77</v>
      </c>
      <c r="E38" s="2" t="s">
        <v>904</v>
      </c>
      <c r="F38" s="304">
        <v>34144</v>
      </c>
      <c r="G38" s="94"/>
      <c r="H38" s="92">
        <v>76.5</v>
      </c>
      <c r="I38" s="92">
        <v>108</v>
      </c>
      <c r="J38" s="92">
        <v>112</v>
      </c>
      <c r="K38" s="92">
        <v>118</v>
      </c>
      <c r="L38" s="308">
        <v>118</v>
      </c>
      <c r="M38" s="92">
        <v>135</v>
      </c>
      <c r="N38" s="92">
        <v>140</v>
      </c>
      <c r="O38" s="307">
        <v>146</v>
      </c>
      <c r="P38" s="308">
        <v>140</v>
      </c>
      <c r="Q38" s="92">
        <v>258</v>
      </c>
      <c r="R38" s="92">
        <v>1</v>
      </c>
      <c r="S38" s="92"/>
      <c r="T38" s="92"/>
    </row>
    <row r="39" spans="1:20" s="73" customFormat="1" ht="12.75">
      <c r="A39" s="92"/>
      <c r="B39" s="92" t="s">
        <v>111</v>
      </c>
      <c r="C39" s="92"/>
      <c r="D39" s="92">
        <v>77</v>
      </c>
      <c r="E39" s="2" t="s">
        <v>905</v>
      </c>
      <c r="F39" s="304">
        <v>34564</v>
      </c>
      <c r="G39" s="94"/>
      <c r="H39" s="92">
        <v>76.900000000000006</v>
      </c>
      <c r="I39" s="92">
        <v>90</v>
      </c>
      <c r="J39" s="92">
        <v>95</v>
      </c>
      <c r="K39" s="92">
        <v>100</v>
      </c>
      <c r="L39" s="308">
        <v>100</v>
      </c>
      <c r="M39" s="92">
        <v>115</v>
      </c>
      <c r="N39" s="307">
        <v>118</v>
      </c>
      <c r="O39" s="307">
        <v>118</v>
      </c>
      <c r="P39" s="308">
        <v>115</v>
      </c>
      <c r="Q39" s="92">
        <v>215</v>
      </c>
      <c r="R39" s="92">
        <v>2</v>
      </c>
      <c r="S39" s="92"/>
      <c r="T39" s="92"/>
    </row>
    <row r="40" spans="1:20" s="73" customFormat="1" ht="12.75">
      <c r="A40" s="92"/>
      <c r="B40" s="92" t="s">
        <v>111</v>
      </c>
      <c r="C40" s="92"/>
      <c r="D40" s="92">
        <v>85</v>
      </c>
      <c r="E40" s="2" t="s">
        <v>906</v>
      </c>
      <c r="F40" s="304">
        <v>34348</v>
      </c>
      <c r="G40" s="94"/>
      <c r="H40" s="92">
        <v>80.900000000000006</v>
      </c>
      <c r="I40" s="92">
        <v>88</v>
      </c>
      <c r="J40" s="92">
        <v>92</v>
      </c>
      <c r="K40" s="92">
        <v>96</v>
      </c>
      <c r="L40" s="308">
        <v>96</v>
      </c>
      <c r="M40" s="307">
        <v>105</v>
      </c>
      <c r="N40" s="92">
        <v>106</v>
      </c>
      <c r="O40" s="307">
        <v>113</v>
      </c>
      <c r="P40" s="308">
        <v>106</v>
      </c>
      <c r="Q40" s="92">
        <v>202</v>
      </c>
      <c r="R40" s="92">
        <v>5</v>
      </c>
      <c r="S40" s="92"/>
      <c r="T40" s="92"/>
    </row>
    <row r="41" spans="1:20" s="73" customFormat="1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s="73" customFormat="1" ht="15.75">
      <c r="A42" s="92"/>
      <c r="B42" s="92" t="s">
        <v>111</v>
      </c>
      <c r="C42" s="92"/>
      <c r="D42" s="92">
        <v>94</v>
      </c>
      <c r="E42" s="2" t="s">
        <v>907</v>
      </c>
      <c r="F42" s="304">
        <v>31534</v>
      </c>
      <c r="G42" s="94"/>
      <c r="H42" s="92">
        <v>92.3</v>
      </c>
      <c r="I42" s="92">
        <v>91</v>
      </c>
      <c r="J42" s="305">
        <v>95</v>
      </c>
      <c r="K42" s="92">
        <v>95</v>
      </c>
      <c r="L42" s="92">
        <v>95</v>
      </c>
      <c r="M42" s="92">
        <v>107</v>
      </c>
      <c r="N42" s="92">
        <v>113</v>
      </c>
      <c r="O42" s="305">
        <v>118</v>
      </c>
      <c r="P42" s="92">
        <v>113</v>
      </c>
      <c r="Q42" s="92">
        <f>SUM(L42+P42)</f>
        <v>208</v>
      </c>
      <c r="R42" s="92">
        <v>8</v>
      </c>
      <c r="S42" s="92"/>
      <c r="T42" s="92"/>
    </row>
    <row r="43" spans="1:20" s="73" customFormat="1" ht="15.75">
      <c r="A43" s="92"/>
      <c r="B43" s="92" t="s">
        <v>111</v>
      </c>
      <c r="C43" s="92"/>
      <c r="D43" s="92">
        <v>94</v>
      </c>
      <c r="E43" s="2" t="s">
        <v>908</v>
      </c>
      <c r="F43" s="304">
        <v>32392</v>
      </c>
      <c r="G43" s="94"/>
      <c r="H43" s="92">
        <v>93.2</v>
      </c>
      <c r="I43" s="92">
        <v>98</v>
      </c>
      <c r="J43" s="92">
        <v>105</v>
      </c>
      <c r="K43" s="305">
        <v>113</v>
      </c>
      <c r="L43" s="92">
        <v>105</v>
      </c>
      <c r="M43" s="92">
        <v>116</v>
      </c>
      <c r="N43" s="305">
        <v>123</v>
      </c>
      <c r="O43" s="305">
        <v>123</v>
      </c>
      <c r="P43" s="92">
        <v>116</v>
      </c>
      <c r="Q43" s="92">
        <f t="shared" ref="Q43:Q53" si="1">SUM(L43+P43)</f>
        <v>221</v>
      </c>
      <c r="R43" s="92">
        <v>6</v>
      </c>
      <c r="S43" s="92"/>
      <c r="T43" s="92"/>
    </row>
    <row r="44" spans="1:20" s="73" customFormat="1" ht="15.75">
      <c r="A44" s="92"/>
      <c r="B44" s="92" t="s">
        <v>111</v>
      </c>
      <c r="C44" s="92"/>
      <c r="D44" s="92">
        <v>105</v>
      </c>
      <c r="E44" s="2" t="s">
        <v>909</v>
      </c>
      <c r="F44" s="304">
        <v>30036</v>
      </c>
      <c r="G44" s="94"/>
      <c r="H44" s="92">
        <v>95</v>
      </c>
      <c r="I44" s="92">
        <v>70</v>
      </c>
      <c r="J44" s="92">
        <v>80</v>
      </c>
      <c r="K44" s="305">
        <v>87</v>
      </c>
      <c r="L44" s="92">
        <v>80</v>
      </c>
      <c r="M44" s="92">
        <v>85</v>
      </c>
      <c r="N44" s="305">
        <v>97</v>
      </c>
      <c r="O44" s="305">
        <v>85</v>
      </c>
      <c r="P44" s="92">
        <v>85</v>
      </c>
      <c r="Q44" s="92">
        <f t="shared" si="1"/>
        <v>165</v>
      </c>
      <c r="R44" s="92">
        <v>2</v>
      </c>
      <c r="S44" s="92"/>
      <c r="T44" s="92"/>
    </row>
    <row r="45" spans="1:20" s="73" customFormat="1" ht="15.75">
      <c r="A45" s="92"/>
      <c r="B45" s="92" t="s">
        <v>111</v>
      </c>
      <c r="C45" s="92"/>
      <c r="D45" s="92">
        <v>105</v>
      </c>
      <c r="E45" s="2" t="s">
        <v>910</v>
      </c>
      <c r="F45" s="304">
        <v>34555</v>
      </c>
      <c r="G45" s="94"/>
      <c r="H45" s="92">
        <v>101.8</v>
      </c>
      <c r="I45" s="92">
        <v>70</v>
      </c>
      <c r="J45" s="92">
        <v>75</v>
      </c>
      <c r="K45" s="305">
        <v>80</v>
      </c>
      <c r="L45" s="92">
        <v>75</v>
      </c>
      <c r="M45" s="305">
        <v>90</v>
      </c>
      <c r="N45" s="92">
        <v>90</v>
      </c>
      <c r="O45" s="92">
        <v>100</v>
      </c>
      <c r="P45" s="92">
        <v>100</v>
      </c>
      <c r="Q45" s="92">
        <f t="shared" si="1"/>
        <v>175</v>
      </c>
      <c r="R45" s="92">
        <v>1</v>
      </c>
      <c r="S45" s="92"/>
      <c r="T45" s="92"/>
    </row>
    <row r="46" spans="1:20" s="73" customFormat="1" ht="15.75">
      <c r="A46" s="92"/>
      <c r="B46" s="92" t="s">
        <v>111</v>
      </c>
      <c r="C46" s="92"/>
      <c r="D46" s="92">
        <v>94</v>
      </c>
      <c r="E46" s="2" t="s">
        <v>911</v>
      </c>
      <c r="F46" s="304">
        <v>24766</v>
      </c>
      <c r="G46" s="94"/>
      <c r="H46" s="92">
        <v>92.6</v>
      </c>
      <c r="I46" s="92">
        <v>70</v>
      </c>
      <c r="J46" s="92">
        <v>74</v>
      </c>
      <c r="K46" s="305">
        <v>80</v>
      </c>
      <c r="L46" s="92">
        <v>74</v>
      </c>
      <c r="M46" s="92">
        <v>97</v>
      </c>
      <c r="N46" s="92">
        <v>102</v>
      </c>
      <c r="O46" s="92">
        <v>108</v>
      </c>
      <c r="P46" s="92">
        <v>108</v>
      </c>
      <c r="Q46" s="92">
        <f t="shared" si="1"/>
        <v>182</v>
      </c>
      <c r="R46" s="92">
        <v>9</v>
      </c>
      <c r="S46" s="92"/>
      <c r="T46" s="92"/>
    </row>
    <row r="47" spans="1:20" s="73" customFormat="1" ht="12.75">
      <c r="A47" s="92"/>
      <c r="B47" s="92" t="s">
        <v>111</v>
      </c>
      <c r="C47" s="92"/>
      <c r="D47" s="92">
        <v>94</v>
      </c>
      <c r="E47" s="2" t="s">
        <v>912</v>
      </c>
      <c r="F47" s="304">
        <v>31075</v>
      </c>
      <c r="G47" s="94"/>
      <c r="H47" s="92">
        <v>89.5</v>
      </c>
      <c r="I47" s="92">
        <v>95</v>
      </c>
      <c r="J47" s="92">
        <v>102</v>
      </c>
      <c r="K47" s="92">
        <v>107</v>
      </c>
      <c r="L47" s="92">
        <v>107</v>
      </c>
      <c r="M47" s="92">
        <v>120</v>
      </c>
      <c r="N47" s="92">
        <v>128</v>
      </c>
      <c r="O47" s="92">
        <v>132</v>
      </c>
      <c r="P47" s="92">
        <v>132</v>
      </c>
      <c r="Q47" s="92">
        <f t="shared" si="1"/>
        <v>239</v>
      </c>
      <c r="R47" s="92">
        <v>4</v>
      </c>
      <c r="S47" s="92"/>
      <c r="T47" s="92"/>
    </row>
    <row r="48" spans="1:20" s="73" customFormat="1" ht="15.75">
      <c r="A48" s="92"/>
      <c r="B48" s="92" t="s">
        <v>111</v>
      </c>
      <c r="C48" s="92"/>
      <c r="D48" s="92">
        <v>94</v>
      </c>
      <c r="E48" s="2" t="s">
        <v>913</v>
      </c>
      <c r="F48" s="304">
        <v>32022</v>
      </c>
      <c r="G48" s="94"/>
      <c r="H48" s="92">
        <v>92.9</v>
      </c>
      <c r="I48" s="92">
        <v>100</v>
      </c>
      <c r="J48" s="92">
        <v>105</v>
      </c>
      <c r="K48" s="92">
        <v>114</v>
      </c>
      <c r="L48" s="92">
        <v>114</v>
      </c>
      <c r="M48" s="92">
        <v>121</v>
      </c>
      <c r="N48" s="305">
        <v>127</v>
      </c>
      <c r="O48" s="92">
        <v>130</v>
      </c>
      <c r="P48" s="92">
        <v>130</v>
      </c>
      <c r="Q48" s="92">
        <f t="shared" si="1"/>
        <v>244</v>
      </c>
      <c r="R48" s="92">
        <v>3</v>
      </c>
      <c r="S48" s="92"/>
      <c r="T48" s="92"/>
    </row>
    <row r="49" spans="1:20" s="73" customFormat="1" ht="15.75">
      <c r="A49" s="92"/>
      <c r="B49" s="92" t="s">
        <v>111</v>
      </c>
      <c r="C49" s="92"/>
      <c r="D49" s="92">
        <v>94</v>
      </c>
      <c r="E49" s="2" t="s">
        <v>914</v>
      </c>
      <c r="F49" s="304">
        <v>30736</v>
      </c>
      <c r="G49" s="94"/>
      <c r="H49" s="92">
        <v>92.6</v>
      </c>
      <c r="I49" s="92">
        <v>90</v>
      </c>
      <c r="J49" s="92">
        <v>95</v>
      </c>
      <c r="K49" s="305">
        <v>100</v>
      </c>
      <c r="L49" s="92">
        <v>95</v>
      </c>
      <c r="M49" s="92">
        <v>125</v>
      </c>
      <c r="N49" s="92">
        <v>135</v>
      </c>
      <c r="O49" s="305">
        <v>140</v>
      </c>
      <c r="P49" s="92">
        <v>135</v>
      </c>
      <c r="Q49" s="92">
        <f t="shared" si="1"/>
        <v>230</v>
      </c>
      <c r="R49" s="92">
        <v>5</v>
      </c>
      <c r="S49" s="92"/>
      <c r="T49" s="92"/>
    </row>
    <row r="50" spans="1:20" s="73" customFormat="1" ht="15.75">
      <c r="A50" s="92"/>
      <c r="B50" s="92" t="s">
        <v>111</v>
      </c>
      <c r="C50" s="92"/>
      <c r="D50" s="92">
        <v>94</v>
      </c>
      <c r="E50" s="2" t="s">
        <v>915</v>
      </c>
      <c r="F50" s="304">
        <v>33547</v>
      </c>
      <c r="G50" s="94"/>
      <c r="H50" s="92">
        <v>92.4</v>
      </c>
      <c r="I50" s="305">
        <v>100</v>
      </c>
      <c r="J50" s="92">
        <v>100</v>
      </c>
      <c r="K50" s="92">
        <v>105</v>
      </c>
      <c r="L50" s="92">
        <v>105</v>
      </c>
      <c r="M50" s="92">
        <v>135</v>
      </c>
      <c r="N50" s="92">
        <v>140</v>
      </c>
      <c r="O50" s="92">
        <v>145</v>
      </c>
      <c r="P50" s="92">
        <v>145</v>
      </c>
      <c r="Q50" s="92">
        <f t="shared" si="1"/>
        <v>250</v>
      </c>
      <c r="R50" s="92">
        <v>2</v>
      </c>
      <c r="S50" s="92"/>
      <c r="T50" s="92"/>
    </row>
    <row r="51" spans="1:20" s="73" customFormat="1" ht="15.75">
      <c r="A51" s="92"/>
      <c r="B51" s="92" t="s">
        <v>111</v>
      </c>
      <c r="C51" s="92"/>
      <c r="D51" s="92">
        <v>94</v>
      </c>
      <c r="E51" s="2" t="s">
        <v>916</v>
      </c>
      <c r="F51" s="304">
        <v>34897</v>
      </c>
      <c r="G51" s="94"/>
      <c r="H51" s="92">
        <v>85.9</v>
      </c>
      <c r="I51" s="305">
        <v>92</v>
      </c>
      <c r="J51" s="305">
        <v>92</v>
      </c>
      <c r="K51" s="92">
        <v>92</v>
      </c>
      <c r="L51" s="92">
        <v>92</v>
      </c>
      <c r="M51" s="92">
        <v>112</v>
      </c>
      <c r="N51" s="92">
        <v>117</v>
      </c>
      <c r="O51" s="305">
        <v>122</v>
      </c>
      <c r="P51" s="92">
        <v>117</v>
      </c>
      <c r="Q51" s="92">
        <f t="shared" si="1"/>
        <v>209</v>
      </c>
      <c r="R51" s="92">
        <v>7</v>
      </c>
      <c r="S51" s="92"/>
      <c r="T51" s="92"/>
    </row>
    <row r="52" spans="1:20" s="73" customFormat="1" ht="15.75">
      <c r="A52" s="92"/>
      <c r="B52" s="92" t="s">
        <v>111</v>
      </c>
      <c r="C52" s="92"/>
      <c r="D52" s="92">
        <v>94</v>
      </c>
      <c r="E52" s="2" t="s">
        <v>917</v>
      </c>
      <c r="F52" s="304">
        <v>28927</v>
      </c>
      <c r="G52" s="94"/>
      <c r="H52" s="92">
        <v>93.9</v>
      </c>
      <c r="I52" s="305">
        <v>115</v>
      </c>
      <c r="J52" s="305">
        <v>115</v>
      </c>
      <c r="K52" s="92">
        <v>115</v>
      </c>
      <c r="L52" s="92">
        <v>115</v>
      </c>
      <c r="M52" s="305">
        <v>140</v>
      </c>
      <c r="N52" s="92">
        <v>140</v>
      </c>
      <c r="O52" s="92">
        <v>146</v>
      </c>
      <c r="P52" s="92">
        <v>146</v>
      </c>
      <c r="Q52" s="92">
        <f t="shared" si="1"/>
        <v>261</v>
      </c>
      <c r="R52" s="92">
        <v>1</v>
      </c>
      <c r="S52" s="92"/>
      <c r="T52" s="92"/>
    </row>
    <row r="53" spans="1:20" s="73" customFormat="1" ht="15.75">
      <c r="A53" s="92"/>
      <c r="B53" s="92" t="s">
        <v>111</v>
      </c>
      <c r="C53" s="92"/>
      <c r="D53" s="92">
        <v>94</v>
      </c>
      <c r="E53" s="2" t="s">
        <v>918</v>
      </c>
      <c r="F53" s="304">
        <v>35021</v>
      </c>
      <c r="G53" s="94"/>
      <c r="H53" s="92">
        <v>92.9</v>
      </c>
      <c r="I53" s="92">
        <v>80</v>
      </c>
      <c r="J53" s="92">
        <v>85</v>
      </c>
      <c r="K53" s="305">
        <v>90</v>
      </c>
      <c r="L53" s="92">
        <v>85</v>
      </c>
      <c r="M53" s="92">
        <v>50</v>
      </c>
      <c r="N53" s="92">
        <v>0</v>
      </c>
      <c r="O53" s="92">
        <v>0</v>
      </c>
      <c r="P53" s="92">
        <v>50</v>
      </c>
      <c r="Q53" s="92">
        <f t="shared" si="1"/>
        <v>135</v>
      </c>
      <c r="R53" s="92">
        <v>10</v>
      </c>
      <c r="S53" s="92"/>
      <c r="T53" s="92"/>
    </row>
    <row r="54" spans="1:20" s="73" customFormat="1" ht="12.75"/>
    <row r="55" spans="1:20" s="73" customFormat="1" ht="12.75"/>
    <row r="56" spans="1:20" s="73" customFormat="1" ht="12.75"/>
    <row r="57" spans="1:20" s="73" customFormat="1" ht="12.75"/>
    <row r="58" spans="1:20" s="73" customFormat="1" ht="12.75"/>
    <row r="59" spans="1:20" s="73" customFormat="1" ht="12.75"/>
    <row r="60" spans="1:20" s="73" customFormat="1" ht="12.75"/>
    <row r="61" spans="1:20" s="73" customFormat="1" ht="12.75"/>
    <row r="62" spans="1:20" s="73" customFormat="1" ht="12.75"/>
    <row r="63" spans="1:20" s="73" customFormat="1" ht="12.75"/>
    <row r="64" spans="1:20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</sheetData>
  <mergeCells count="4">
    <mergeCell ref="D11:E11"/>
    <mergeCell ref="F7:M7"/>
    <mergeCell ref="H12:I12"/>
    <mergeCell ref="I14:K14"/>
  </mergeCells>
  <hyperlinks>
    <hyperlink ref="T5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7"/>
  <sheetViews>
    <sheetView workbookViewId="0">
      <selection activeCell="H26" sqref="H26"/>
    </sheetView>
  </sheetViews>
  <sheetFormatPr defaultColWidth="9.140625" defaultRowHeight="15"/>
  <cols>
    <col min="1" max="1" width="4.42578125" style="62" customWidth="1"/>
    <col min="2" max="2" width="4.28515625" style="62" customWidth="1"/>
    <col min="3" max="3" width="7.28515625" style="62" customWidth="1"/>
    <col min="4" max="4" width="5.7109375" style="62" customWidth="1"/>
    <col min="5" max="5" width="5.42578125" style="62" customWidth="1"/>
    <col min="6" max="6" width="20.140625" style="62" customWidth="1"/>
    <col min="7" max="7" width="6.42578125" style="62" customWidth="1"/>
    <col min="8" max="8" width="6.28515625" style="62" customWidth="1"/>
    <col min="9" max="9" width="5.7109375" style="62" customWidth="1"/>
    <col min="10" max="10" width="5.28515625" style="62" customWidth="1"/>
    <col min="11" max="17" width="4.85546875" style="62" customWidth="1"/>
    <col min="18" max="18" width="5.7109375" style="62" customWidth="1"/>
    <col min="19" max="19" width="5.28515625" style="62" bestFit="1" customWidth="1"/>
    <col min="20" max="20" width="5.140625" style="62" customWidth="1"/>
    <col min="21" max="21" width="6.42578125" style="62" customWidth="1"/>
    <col min="22" max="30" width="9.140625" style="66"/>
    <col min="31" max="16384" width="9.140625" style="62"/>
  </cols>
  <sheetData>
    <row r="1" spans="1:30">
      <c r="Q1" s="63"/>
      <c r="R1" s="63"/>
      <c r="S1" s="63"/>
      <c r="T1" s="63"/>
      <c r="U1" s="64" t="s">
        <v>235</v>
      </c>
      <c r="V1" s="65"/>
    </row>
    <row r="2" spans="1:30">
      <c r="Q2" s="63"/>
      <c r="R2" s="63"/>
      <c r="S2" s="63"/>
      <c r="T2" s="63"/>
      <c r="U2" s="64" t="s">
        <v>236</v>
      </c>
      <c r="V2" s="65"/>
    </row>
    <row r="3" spans="1:30">
      <c r="Q3" s="63"/>
      <c r="R3" s="63"/>
      <c r="S3" s="63"/>
      <c r="T3" s="63"/>
      <c r="U3" s="64" t="s">
        <v>237</v>
      </c>
      <c r="V3" s="65"/>
    </row>
    <row r="4" spans="1:30">
      <c r="Q4" s="63"/>
      <c r="R4" s="63"/>
      <c r="S4" s="63"/>
      <c r="T4" s="63"/>
      <c r="U4" s="64" t="s">
        <v>238</v>
      </c>
      <c r="V4" s="65"/>
    </row>
    <row r="5" spans="1:30">
      <c r="Q5" s="67"/>
      <c r="R5" s="67"/>
      <c r="S5" s="67"/>
      <c r="T5" s="67"/>
      <c r="U5" s="68" t="s">
        <v>239</v>
      </c>
      <c r="V5" s="65"/>
    </row>
    <row r="6" spans="1:30">
      <c r="Q6" s="67"/>
      <c r="R6" s="67"/>
      <c r="S6" s="67"/>
      <c r="T6" s="67"/>
      <c r="U6" s="64" t="s">
        <v>240</v>
      </c>
      <c r="V6" s="65"/>
    </row>
    <row r="7" spans="1:30" ht="18.75">
      <c r="C7" s="69"/>
      <c r="D7" s="315" t="s">
        <v>919</v>
      </c>
      <c r="E7" s="69"/>
      <c r="F7" s="69"/>
      <c r="G7" s="507" t="s">
        <v>241</v>
      </c>
      <c r="H7" s="507"/>
      <c r="I7" s="507"/>
      <c r="J7" s="507"/>
      <c r="K7" s="507"/>
      <c r="L7" s="507"/>
      <c r="M7" s="507"/>
      <c r="N7" s="507"/>
      <c r="O7" s="69"/>
      <c r="P7" s="69"/>
      <c r="Q7" s="69"/>
      <c r="R7" s="69"/>
      <c r="S7" s="69"/>
      <c r="T7" s="69"/>
      <c r="U7" s="69"/>
    </row>
    <row r="8" spans="1:30" s="72" customFormat="1" ht="12" customHeight="1">
      <c r="A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s="72" customFormat="1" ht="13.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s="72" customFormat="1" ht="14.2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s="73" customFormat="1" ht="15.75" customHeight="1">
      <c r="D11" s="79" t="s">
        <v>55</v>
      </c>
      <c r="E11" s="316"/>
      <c r="F11" s="524" t="s">
        <v>920</v>
      </c>
      <c r="G11" s="524"/>
      <c r="H11" s="524"/>
      <c r="I11" s="524"/>
      <c r="J11" s="524"/>
      <c r="M11" s="79" t="s">
        <v>0</v>
      </c>
      <c r="N11" s="524" t="s">
        <v>921</v>
      </c>
      <c r="O11" s="524"/>
      <c r="P11" s="524"/>
      <c r="Q11" s="524"/>
      <c r="R11" s="524"/>
      <c r="S11" s="524"/>
      <c r="T11" s="524"/>
    </row>
    <row r="12" spans="1:30" s="73" customFormat="1" ht="17.25" customHeight="1">
      <c r="D12" s="79" t="s">
        <v>56</v>
      </c>
      <c r="E12" s="80"/>
      <c r="F12" s="81">
        <v>42119</v>
      </c>
      <c r="G12" s="317" t="s">
        <v>53</v>
      </c>
      <c r="H12" s="317"/>
      <c r="I12" s="525"/>
      <c r="J12" s="525"/>
      <c r="K12" s="318"/>
      <c r="M12" s="79" t="s">
        <v>54</v>
      </c>
      <c r="N12" s="525" t="s">
        <v>922</v>
      </c>
      <c r="O12" s="525"/>
      <c r="P12" s="525"/>
      <c r="Q12" s="525"/>
      <c r="R12" s="525"/>
      <c r="S12" s="525"/>
      <c r="T12" s="525"/>
    </row>
    <row r="13" spans="1:30" s="72" customFormat="1" ht="12" customHeight="1" thickBot="1"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s="89" customFormat="1" ht="11.25" thickBot="1">
      <c r="A14" s="83" t="s">
        <v>245</v>
      </c>
      <c r="B14" s="155"/>
      <c r="C14" s="319" t="s">
        <v>923</v>
      </c>
      <c r="D14" s="155"/>
      <c r="E14" s="155" t="s">
        <v>246</v>
      </c>
      <c r="F14" s="83" t="s">
        <v>13</v>
      </c>
      <c r="G14" s="155" t="s">
        <v>247</v>
      </c>
      <c r="H14" s="155"/>
      <c r="I14" s="155" t="s">
        <v>248</v>
      </c>
      <c r="J14" s="519" t="s">
        <v>249</v>
      </c>
      <c r="K14" s="520"/>
      <c r="L14" s="521"/>
      <c r="M14" s="298" t="s">
        <v>250</v>
      </c>
      <c r="N14" s="87"/>
      <c r="O14" s="87" t="s">
        <v>251</v>
      </c>
      <c r="P14" s="87"/>
      <c r="Q14" s="155" t="s">
        <v>250</v>
      </c>
      <c r="R14" s="155"/>
      <c r="S14" s="155"/>
      <c r="T14" s="155"/>
      <c r="U14" s="155"/>
      <c r="V14" s="88"/>
      <c r="W14" s="88"/>
      <c r="X14" s="88"/>
      <c r="Y14" s="88"/>
      <c r="Z14" s="88"/>
      <c r="AA14" s="88"/>
      <c r="AB14" s="88"/>
      <c r="AC14" s="88"/>
      <c r="AD14" s="88"/>
    </row>
    <row r="15" spans="1:30" s="89" customFormat="1" ht="11.25" thickBot="1">
      <c r="A15" s="90" t="s">
        <v>252</v>
      </c>
      <c r="B15" s="91" t="s">
        <v>253</v>
      </c>
      <c r="C15" s="91" t="s">
        <v>924</v>
      </c>
      <c r="D15" s="91" t="s">
        <v>42</v>
      </c>
      <c r="E15" s="91" t="s">
        <v>254</v>
      </c>
      <c r="F15" s="90" t="s">
        <v>255</v>
      </c>
      <c r="G15" s="91" t="s">
        <v>256</v>
      </c>
      <c r="H15" s="91" t="s">
        <v>1</v>
      </c>
      <c r="I15" s="91" t="s">
        <v>246</v>
      </c>
      <c r="J15" s="87">
        <v>1</v>
      </c>
      <c r="K15" s="87">
        <v>2</v>
      </c>
      <c r="L15" s="87">
        <v>3</v>
      </c>
      <c r="M15" s="87" t="s">
        <v>257</v>
      </c>
      <c r="N15" s="87">
        <v>1</v>
      </c>
      <c r="O15" s="87">
        <v>2</v>
      </c>
      <c r="P15" s="87">
        <v>3</v>
      </c>
      <c r="Q15" s="91" t="s">
        <v>258</v>
      </c>
      <c r="R15" s="91" t="s">
        <v>3</v>
      </c>
      <c r="S15" s="91" t="s">
        <v>4</v>
      </c>
      <c r="T15" s="91" t="s">
        <v>48</v>
      </c>
      <c r="U15" s="91" t="s">
        <v>44</v>
      </c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s="92" customFormat="1" ht="12.75">
      <c r="A16" s="2">
        <v>46</v>
      </c>
      <c r="B16" s="101" t="s">
        <v>259</v>
      </c>
      <c r="C16" s="2">
        <v>209423</v>
      </c>
      <c r="D16" s="2" t="s">
        <v>131</v>
      </c>
      <c r="E16" s="2">
        <v>53</v>
      </c>
      <c r="F16" s="2" t="s">
        <v>379</v>
      </c>
      <c r="G16" s="3">
        <v>1999</v>
      </c>
      <c r="H16" s="5" t="s">
        <v>925</v>
      </c>
      <c r="I16" s="92">
        <v>52</v>
      </c>
      <c r="J16" s="92">
        <v>42</v>
      </c>
      <c r="K16" s="92">
        <v>44</v>
      </c>
      <c r="L16" s="92">
        <v>46</v>
      </c>
      <c r="M16" s="92">
        <v>46</v>
      </c>
      <c r="N16" s="92">
        <v>-53</v>
      </c>
      <c r="O16" s="92">
        <v>53</v>
      </c>
      <c r="P16" s="92">
        <v>57</v>
      </c>
      <c r="Q16" s="92">
        <v>57</v>
      </c>
      <c r="R16" s="299">
        <v>103</v>
      </c>
      <c r="S16" s="92" t="s">
        <v>926</v>
      </c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s="92" customFormat="1" ht="12.75">
      <c r="A17" s="2">
        <v>41</v>
      </c>
      <c r="B17" s="101" t="s">
        <v>259</v>
      </c>
      <c r="C17" s="2">
        <v>207784</v>
      </c>
      <c r="D17" s="2" t="s">
        <v>378</v>
      </c>
      <c r="E17" s="2">
        <v>53</v>
      </c>
      <c r="F17" s="2" t="s">
        <v>927</v>
      </c>
      <c r="G17" s="3">
        <v>1996</v>
      </c>
      <c r="H17" s="5" t="s">
        <v>928</v>
      </c>
      <c r="I17" s="92">
        <v>51.6</v>
      </c>
      <c r="J17" s="92">
        <v>-43</v>
      </c>
      <c r="K17" s="92">
        <v>-43</v>
      </c>
      <c r="L17" s="92">
        <v>43</v>
      </c>
      <c r="M17" s="92">
        <v>-54</v>
      </c>
      <c r="N17" s="92">
        <v>54</v>
      </c>
      <c r="O17" s="92">
        <v>-57</v>
      </c>
      <c r="P17" s="92">
        <v>54</v>
      </c>
      <c r="Q17" s="92">
        <v>97</v>
      </c>
      <c r="R17" s="299">
        <v>97</v>
      </c>
      <c r="S17" s="92" t="s">
        <v>926</v>
      </c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s="92" customFormat="1" ht="12.75">
      <c r="A18" s="2">
        <v>50</v>
      </c>
      <c r="B18" s="101" t="s">
        <v>259</v>
      </c>
      <c r="C18" s="2">
        <v>205519</v>
      </c>
      <c r="D18" s="2" t="s">
        <v>131</v>
      </c>
      <c r="E18" s="2">
        <v>58</v>
      </c>
      <c r="F18" s="2" t="s">
        <v>929</v>
      </c>
      <c r="G18" s="3">
        <v>2001</v>
      </c>
      <c r="H18" s="5" t="s">
        <v>585</v>
      </c>
      <c r="I18" s="92">
        <v>58</v>
      </c>
      <c r="J18" s="92">
        <v>55</v>
      </c>
      <c r="K18" s="92">
        <v>58</v>
      </c>
      <c r="L18" s="92">
        <v>60</v>
      </c>
      <c r="M18" s="92">
        <v>60</v>
      </c>
      <c r="N18" s="92">
        <v>67</v>
      </c>
      <c r="O18" s="92">
        <v>-71</v>
      </c>
      <c r="P18" s="92">
        <v>-71</v>
      </c>
      <c r="Q18" s="92">
        <v>67</v>
      </c>
      <c r="R18" s="299">
        <v>127</v>
      </c>
      <c r="S18" s="92" t="s">
        <v>926</v>
      </c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s="92" customFormat="1" ht="12.75">
      <c r="A19" s="2">
        <v>54</v>
      </c>
      <c r="B19" s="101" t="s">
        <v>259</v>
      </c>
      <c r="C19" s="2">
        <v>201696</v>
      </c>
      <c r="D19" s="2" t="s">
        <v>131</v>
      </c>
      <c r="E19" s="2">
        <v>63</v>
      </c>
      <c r="F19" s="2" t="s">
        <v>930</v>
      </c>
      <c r="G19" s="3">
        <v>2001</v>
      </c>
      <c r="H19" s="5" t="s">
        <v>931</v>
      </c>
      <c r="I19" s="92">
        <v>60.6</v>
      </c>
      <c r="J19" s="92">
        <v>38</v>
      </c>
      <c r="K19" s="92">
        <v>40</v>
      </c>
      <c r="L19" s="92">
        <v>-42</v>
      </c>
      <c r="M19" s="92">
        <v>40</v>
      </c>
      <c r="N19" s="92">
        <v>48</v>
      </c>
      <c r="O19" s="92">
        <v>50</v>
      </c>
      <c r="P19" s="92">
        <v>52</v>
      </c>
      <c r="Q19" s="92">
        <v>52</v>
      </c>
      <c r="R19" s="299">
        <v>92</v>
      </c>
      <c r="S19" s="92" t="s">
        <v>926</v>
      </c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s="92" customFormat="1" ht="12.75">
      <c r="A20" s="2">
        <v>51</v>
      </c>
      <c r="B20" s="101" t="s">
        <v>259</v>
      </c>
      <c r="C20" s="2">
        <v>194942</v>
      </c>
      <c r="D20" s="2" t="s">
        <v>131</v>
      </c>
      <c r="E20" s="2">
        <v>63</v>
      </c>
      <c r="F20" s="2" t="s">
        <v>932</v>
      </c>
      <c r="G20" s="3">
        <v>1998</v>
      </c>
      <c r="H20" s="5" t="s">
        <v>928</v>
      </c>
      <c r="I20" s="92">
        <v>60.7</v>
      </c>
      <c r="J20" s="92">
        <v>-53</v>
      </c>
      <c r="K20" s="92">
        <v>53</v>
      </c>
      <c r="L20" s="92">
        <v>57</v>
      </c>
      <c r="M20" s="92">
        <v>57</v>
      </c>
      <c r="N20" s="92">
        <v>-61</v>
      </c>
      <c r="O20" s="92">
        <v>-61</v>
      </c>
      <c r="P20" s="92">
        <v>61</v>
      </c>
      <c r="Q20" s="92">
        <v>61</v>
      </c>
      <c r="R20" s="299">
        <v>118</v>
      </c>
      <c r="S20" s="92" t="s">
        <v>926</v>
      </c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s="92" customFormat="1" ht="12.75">
      <c r="A21" s="2">
        <v>40</v>
      </c>
      <c r="B21" s="101" t="s">
        <v>259</v>
      </c>
      <c r="C21" s="2">
        <v>199202</v>
      </c>
      <c r="D21" s="2" t="s">
        <v>131</v>
      </c>
      <c r="E21" s="2">
        <v>63</v>
      </c>
      <c r="F21" s="2" t="s">
        <v>933</v>
      </c>
      <c r="G21" s="3">
        <v>1998</v>
      </c>
      <c r="H21" s="5" t="s">
        <v>934</v>
      </c>
      <c r="I21" s="92">
        <v>61.7</v>
      </c>
      <c r="J21" s="92">
        <v>42</v>
      </c>
      <c r="K21" s="92">
        <v>-46</v>
      </c>
      <c r="L21" s="92">
        <v>46</v>
      </c>
      <c r="M21" s="92">
        <v>46</v>
      </c>
      <c r="N21" s="92">
        <v>-61</v>
      </c>
      <c r="O21" s="92">
        <v>-61</v>
      </c>
      <c r="P21" s="92">
        <v>61</v>
      </c>
      <c r="Q21" s="92">
        <v>61</v>
      </c>
      <c r="R21" s="299">
        <v>107</v>
      </c>
      <c r="S21" s="92" t="s">
        <v>935</v>
      </c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s="92" customFormat="1" ht="12.75">
      <c r="A22" s="2">
        <v>57</v>
      </c>
      <c r="B22" s="101" t="s">
        <v>259</v>
      </c>
      <c r="C22" s="2">
        <v>210266</v>
      </c>
      <c r="D22" s="2" t="s">
        <v>131</v>
      </c>
      <c r="E22" s="2">
        <v>63</v>
      </c>
      <c r="F22" s="2" t="s">
        <v>936</v>
      </c>
      <c r="G22" s="3">
        <v>1999</v>
      </c>
      <c r="H22" s="5" t="s">
        <v>934</v>
      </c>
      <c r="I22" s="92">
        <v>63.1</v>
      </c>
      <c r="J22" s="92">
        <v>39</v>
      </c>
      <c r="K22" s="92">
        <v>43</v>
      </c>
      <c r="L22" s="92">
        <v>-45</v>
      </c>
      <c r="M22" s="92">
        <v>43</v>
      </c>
      <c r="N22" s="92">
        <v>53</v>
      </c>
      <c r="O22" s="92">
        <v>55</v>
      </c>
      <c r="P22" s="92">
        <v>57</v>
      </c>
      <c r="Q22" s="92">
        <v>57</v>
      </c>
      <c r="R22" s="299">
        <v>100</v>
      </c>
      <c r="S22" s="92" t="s">
        <v>937</v>
      </c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s="92" customFormat="1" ht="12.75">
      <c r="A23" s="2">
        <v>43</v>
      </c>
      <c r="B23" s="101" t="s">
        <v>259</v>
      </c>
      <c r="C23" s="2">
        <v>196104</v>
      </c>
      <c r="D23" s="2" t="s">
        <v>131</v>
      </c>
      <c r="E23" s="2">
        <v>63</v>
      </c>
      <c r="F23" s="2" t="s">
        <v>938</v>
      </c>
      <c r="G23" s="3">
        <v>1998</v>
      </c>
      <c r="H23" s="5" t="s">
        <v>928</v>
      </c>
      <c r="I23" s="92">
        <v>64.5</v>
      </c>
      <c r="J23" s="92">
        <v>38</v>
      </c>
      <c r="K23" s="92">
        <v>41</v>
      </c>
      <c r="L23" s="92">
        <v>44</v>
      </c>
      <c r="M23" s="92">
        <v>44</v>
      </c>
      <c r="N23" s="92">
        <v>52</v>
      </c>
      <c r="O23" s="92">
        <v>56</v>
      </c>
      <c r="P23" s="92">
        <v>-60</v>
      </c>
      <c r="Q23" s="92">
        <v>56</v>
      </c>
      <c r="R23" s="299">
        <v>100</v>
      </c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s="92" customFormat="1" ht="12.75">
      <c r="A24" s="2">
        <v>52</v>
      </c>
      <c r="B24" s="101" t="s">
        <v>259</v>
      </c>
      <c r="C24" s="2">
        <v>209517</v>
      </c>
      <c r="D24" s="2" t="s">
        <v>114</v>
      </c>
      <c r="E24" s="2">
        <v>63</v>
      </c>
      <c r="F24" s="2" t="s">
        <v>939</v>
      </c>
      <c r="G24" s="3">
        <v>1990</v>
      </c>
      <c r="H24" s="5" t="s">
        <v>928</v>
      </c>
      <c r="I24" s="92">
        <v>61.6</v>
      </c>
      <c r="J24" s="92">
        <v>71</v>
      </c>
      <c r="K24" s="92">
        <v>74</v>
      </c>
      <c r="L24" s="92">
        <v>77</v>
      </c>
      <c r="M24" s="92">
        <v>77</v>
      </c>
      <c r="N24" s="92">
        <v>90</v>
      </c>
      <c r="O24" s="92">
        <v>95</v>
      </c>
      <c r="P24" s="92">
        <v>100</v>
      </c>
      <c r="Q24" s="92">
        <v>100</v>
      </c>
      <c r="R24" s="299">
        <v>177</v>
      </c>
      <c r="S24" s="92" t="s">
        <v>926</v>
      </c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s="92" customFormat="1" ht="12.75">
      <c r="A25" s="2">
        <v>47</v>
      </c>
      <c r="B25" s="101" t="s">
        <v>259</v>
      </c>
      <c r="C25" s="2">
        <v>209130</v>
      </c>
      <c r="D25" s="2" t="s">
        <v>114</v>
      </c>
      <c r="E25" s="2">
        <v>63</v>
      </c>
      <c r="F25" s="2" t="s">
        <v>294</v>
      </c>
      <c r="G25" s="3">
        <v>1994</v>
      </c>
      <c r="H25" s="5" t="s">
        <v>940</v>
      </c>
      <c r="I25" s="92">
        <v>61.3</v>
      </c>
      <c r="J25" s="92">
        <v>-33</v>
      </c>
      <c r="K25" s="92">
        <v>-36</v>
      </c>
      <c r="L25" s="92">
        <v>36</v>
      </c>
      <c r="M25" s="92">
        <v>36</v>
      </c>
      <c r="N25" s="92">
        <v>48</v>
      </c>
      <c r="O25" s="92">
        <v>-50</v>
      </c>
      <c r="P25" s="92">
        <v>50</v>
      </c>
      <c r="Q25" s="92">
        <v>50</v>
      </c>
      <c r="R25" s="299">
        <v>86</v>
      </c>
      <c r="S25" s="92" t="s">
        <v>937</v>
      </c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s="92" customFormat="1" ht="12.75">
      <c r="A26" s="2">
        <v>55</v>
      </c>
      <c r="B26" s="101" t="s">
        <v>259</v>
      </c>
      <c r="C26" s="2">
        <v>207988</v>
      </c>
      <c r="D26" s="2" t="s">
        <v>114</v>
      </c>
      <c r="E26" s="2">
        <v>63</v>
      </c>
      <c r="F26" s="2" t="s">
        <v>941</v>
      </c>
      <c r="G26" s="3">
        <v>1993</v>
      </c>
      <c r="H26" s="5">
        <v>813</v>
      </c>
      <c r="I26" s="92">
        <v>62.1</v>
      </c>
      <c r="J26" s="92">
        <v>54</v>
      </c>
      <c r="K26" s="92">
        <v>-58</v>
      </c>
      <c r="L26" s="92">
        <v>-58</v>
      </c>
      <c r="M26" s="92">
        <v>54</v>
      </c>
      <c r="N26" s="92">
        <v>70</v>
      </c>
      <c r="O26" s="92">
        <v>75</v>
      </c>
      <c r="P26" s="92">
        <v>-80</v>
      </c>
      <c r="Q26" s="92" t="s">
        <v>942</v>
      </c>
      <c r="R26" s="299"/>
      <c r="S26" s="92" t="s">
        <v>935</v>
      </c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s="92" customFormat="1" ht="12.75">
      <c r="A27" s="2">
        <v>48</v>
      </c>
      <c r="B27" s="101" t="s">
        <v>259</v>
      </c>
      <c r="C27" s="2">
        <v>198135</v>
      </c>
      <c r="D27" s="2" t="s">
        <v>111</v>
      </c>
      <c r="E27" s="2">
        <v>63</v>
      </c>
      <c r="F27" s="2" t="s">
        <v>943</v>
      </c>
      <c r="G27" s="3">
        <v>1977</v>
      </c>
      <c r="H27" s="5" t="s">
        <v>944</v>
      </c>
      <c r="I27" s="92">
        <v>61</v>
      </c>
      <c r="J27" s="92">
        <v>-35</v>
      </c>
      <c r="K27" s="92">
        <v>-35</v>
      </c>
      <c r="L27" s="92">
        <v>35</v>
      </c>
      <c r="M27" s="92">
        <v>35</v>
      </c>
      <c r="N27" s="92">
        <v>46</v>
      </c>
      <c r="O27" s="92">
        <v>48</v>
      </c>
      <c r="P27" s="92">
        <v>-50</v>
      </c>
      <c r="Q27" s="92">
        <v>48</v>
      </c>
      <c r="R27" s="299">
        <v>83</v>
      </c>
      <c r="S27" s="92" t="s">
        <v>926</v>
      </c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s="92" customFormat="1" ht="12.75">
      <c r="A28" s="2">
        <v>58</v>
      </c>
      <c r="B28" s="101" t="s">
        <v>259</v>
      </c>
      <c r="C28" s="2">
        <v>141793</v>
      </c>
      <c r="D28" s="2" t="s">
        <v>114</v>
      </c>
      <c r="E28" s="2">
        <v>69</v>
      </c>
      <c r="F28" s="2" t="s">
        <v>945</v>
      </c>
      <c r="G28" s="3">
        <v>1989</v>
      </c>
      <c r="H28" s="5" t="s">
        <v>946</v>
      </c>
      <c r="I28" s="92">
        <v>63.2</v>
      </c>
      <c r="J28" s="92">
        <v>79</v>
      </c>
      <c r="K28" s="92">
        <v>83</v>
      </c>
      <c r="L28" s="92">
        <v>86</v>
      </c>
      <c r="M28" s="92">
        <v>86</v>
      </c>
      <c r="N28" s="92">
        <v>100</v>
      </c>
      <c r="O28" s="92">
        <v>106</v>
      </c>
      <c r="P28" s="92">
        <v>110</v>
      </c>
      <c r="Q28" s="92">
        <v>110</v>
      </c>
      <c r="R28" s="299">
        <v>196</v>
      </c>
      <c r="S28" s="92" t="s">
        <v>926</v>
      </c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s="299" customFormat="1" ht="12.75">
      <c r="A29" s="4">
        <v>39</v>
      </c>
      <c r="B29" s="101" t="s">
        <v>259</v>
      </c>
      <c r="C29" s="2">
        <v>211861</v>
      </c>
      <c r="D29" s="2" t="s">
        <v>114</v>
      </c>
      <c r="E29" s="2">
        <v>69</v>
      </c>
      <c r="F29" s="2" t="s">
        <v>947</v>
      </c>
      <c r="G29" s="3">
        <v>1986</v>
      </c>
      <c r="H29" s="5" t="s">
        <v>940</v>
      </c>
      <c r="I29" s="92">
        <v>68.2</v>
      </c>
      <c r="J29" s="92">
        <v>-70</v>
      </c>
      <c r="K29" s="92">
        <v>80</v>
      </c>
      <c r="L29" s="92">
        <v>-83</v>
      </c>
      <c r="M29" s="92">
        <v>80</v>
      </c>
      <c r="N29" s="92">
        <v>-85</v>
      </c>
      <c r="O29" s="92">
        <v>95</v>
      </c>
      <c r="P29" s="92">
        <v>-99</v>
      </c>
      <c r="Q29" s="92">
        <v>95</v>
      </c>
      <c r="R29" s="299">
        <v>175</v>
      </c>
      <c r="S29" s="92" t="s">
        <v>935</v>
      </c>
      <c r="T29" s="92"/>
      <c r="U29" s="92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s="92" customFormat="1" ht="12.75">
      <c r="A30" s="2">
        <v>56</v>
      </c>
      <c r="B30" s="103" t="s">
        <v>259</v>
      </c>
      <c r="C30" s="2">
        <v>208664</v>
      </c>
      <c r="D30" s="2" t="s">
        <v>111</v>
      </c>
      <c r="E30" s="2">
        <v>69</v>
      </c>
      <c r="F30" s="2" t="s">
        <v>948</v>
      </c>
      <c r="G30" s="3">
        <v>1977</v>
      </c>
      <c r="H30" s="5" t="s">
        <v>949</v>
      </c>
      <c r="I30" s="92">
        <v>66.400000000000006</v>
      </c>
      <c r="J30" s="92">
        <v>45</v>
      </c>
      <c r="K30" s="92">
        <v>47</v>
      </c>
      <c r="L30" s="92">
        <v>-50</v>
      </c>
      <c r="M30" s="92">
        <v>47</v>
      </c>
      <c r="N30" s="92">
        <v>57</v>
      </c>
      <c r="O30" s="92">
        <v>59</v>
      </c>
      <c r="P30" s="92">
        <v>62</v>
      </c>
      <c r="Q30" s="92">
        <v>62</v>
      </c>
      <c r="R30" s="299">
        <v>109</v>
      </c>
      <c r="S30" s="92" t="s">
        <v>926</v>
      </c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s="92" customFormat="1" ht="12.75">
      <c r="A31" s="2">
        <v>45</v>
      </c>
      <c r="B31" s="103" t="s">
        <v>259</v>
      </c>
      <c r="C31" s="2">
        <v>181572</v>
      </c>
      <c r="D31" s="2" t="s">
        <v>111</v>
      </c>
      <c r="E31" s="2">
        <v>69</v>
      </c>
      <c r="F31" s="2" t="s">
        <v>950</v>
      </c>
      <c r="G31" s="3">
        <v>1975</v>
      </c>
      <c r="H31" s="5" t="s">
        <v>944</v>
      </c>
      <c r="I31" s="92">
        <v>64.8</v>
      </c>
      <c r="J31" s="92">
        <v>30</v>
      </c>
      <c r="K31" s="92">
        <v>-33</v>
      </c>
      <c r="L31" s="92">
        <v>33</v>
      </c>
      <c r="M31" s="92">
        <v>33</v>
      </c>
      <c r="N31" s="92">
        <v>-34</v>
      </c>
      <c r="O31" s="92">
        <v>48</v>
      </c>
      <c r="P31" s="92">
        <v>49</v>
      </c>
      <c r="Q31" s="92">
        <v>49</v>
      </c>
      <c r="R31" s="299">
        <v>82</v>
      </c>
      <c r="S31" s="92" t="s">
        <v>935</v>
      </c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s="92" customFormat="1" ht="12.75">
      <c r="A32" s="2">
        <v>53</v>
      </c>
      <c r="B32" s="103" t="s">
        <v>259</v>
      </c>
      <c r="C32" s="2">
        <v>206318</v>
      </c>
      <c r="D32" s="2" t="s">
        <v>114</v>
      </c>
      <c r="E32" s="2">
        <v>75</v>
      </c>
      <c r="F32" s="2" t="s">
        <v>312</v>
      </c>
      <c r="G32" s="3">
        <v>1985</v>
      </c>
      <c r="H32" s="3" t="s">
        <v>949</v>
      </c>
      <c r="I32" s="92">
        <v>73.3</v>
      </c>
      <c r="J32" s="92">
        <v>70</v>
      </c>
      <c r="K32" s="92">
        <v>72</v>
      </c>
      <c r="L32" s="92">
        <v>74</v>
      </c>
      <c r="M32" s="92">
        <v>74</v>
      </c>
      <c r="N32" s="92">
        <v>82</v>
      </c>
      <c r="O32" s="92">
        <v>-85</v>
      </c>
      <c r="P32" s="92">
        <v>-86</v>
      </c>
      <c r="Q32" s="92">
        <v>82</v>
      </c>
      <c r="R32" s="92">
        <v>156</v>
      </c>
      <c r="S32" s="92" t="s">
        <v>926</v>
      </c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s="92" customFormat="1" ht="12.75">
      <c r="A33" s="2">
        <v>38</v>
      </c>
      <c r="B33" s="103" t="s">
        <v>259</v>
      </c>
      <c r="C33" s="2">
        <v>207116</v>
      </c>
      <c r="D33" s="2" t="s">
        <v>131</v>
      </c>
      <c r="E33" s="2" t="s">
        <v>6</v>
      </c>
      <c r="F33" s="2" t="s">
        <v>951</v>
      </c>
      <c r="G33" s="3">
        <v>1999</v>
      </c>
      <c r="H33" s="3" t="s">
        <v>928</v>
      </c>
      <c r="I33" s="92">
        <v>94</v>
      </c>
      <c r="J33" s="92">
        <v>-52</v>
      </c>
      <c r="K33" s="92">
        <v>52</v>
      </c>
      <c r="L33" s="92">
        <v>-54</v>
      </c>
      <c r="M33" s="92">
        <v>52</v>
      </c>
      <c r="N33" s="92">
        <v>66</v>
      </c>
      <c r="O33" s="92">
        <v>-69</v>
      </c>
      <c r="P33" s="92">
        <v>-69</v>
      </c>
      <c r="Q33" s="92">
        <v>66</v>
      </c>
      <c r="R33" s="92">
        <v>118</v>
      </c>
      <c r="S33" s="92" t="s">
        <v>926</v>
      </c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s="92" customFormat="1" ht="12.75">
      <c r="A34" s="2">
        <v>49</v>
      </c>
      <c r="B34" s="103" t="s">
        <v>259</v>
      </c>
      <c r="C34" s="2">
        <v>210760</v>
      </c>
      <c r="D34" s="2" t="s">
        <v>111</v>
      </c>
      <c r="E34" s="2" t="s">
        <v>6</v>
      </c>
      <c r="F34" s="2" t="s">
        <v>952</v>
      </c>
      <c r="G34" s="3">
        <v>1979</v>
      </c>
      <c r="H34" s="3" t="s">
        <v>944</v>
      </c>
      <c r="I34" s="92">
        <v>78.7</v>
      </c>
      <c r="J34" s="92">
        <v>40</v>
      </c>
      <c r="K34" s="92">
        <v>-50</v>
      </c>
      <c r="L34" s="92">
        <v>-51</v>
      </c>
      <c r="M34" s="92">
        <v>40</v>
      </c>
      <c r="N34" s="92">
        <v>-56</v>
      </c>
      <c r="O34" s="92">
        <v>56</v>
      </c>
      <c r="P34" s="92">
        <v>65</v>
      </c>
      <c r="Q34" s="92">
        <v>65</v>
      </c>
      <c r="R34" s="92">
        <v>105</v>
      </c>
      <c r="S34" s="92" t="s">
        <v>926</v>
      </c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s="92" customFormat="1" ht="12.75">
      <c r="A35" s="2"/>
      <c r="B35" s="103"/>
      <c r="C35" s="2"/>
      <c r="D35" s="2"/>
      <c r="E35" s="2"/>
      <c r="F35" s="2"/>
      <c r="G35" s="3"/>
      <c r="H35" s="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s="92" customFormat="1" ht="12.75">
      <c r="A36" s="299">
        <v>11</v>
      </c>
      <c r="B36" s="300" t="s">
        <v>111</v>
      </c>
      <c r="C36" s="299">
        <v>209218</v>
      </c>
      <c r="D36" s="299" t="s">
        <v>131</v>
      </c>
      <c r="E36" s="299">
        <v>31</v>
      </c>
      <c r="F36" s="4" t="s">
        <v>355</v>
      </c>
      <c r="G36" s="302">
        <v>2005</v>
      </c>
      <c r="H36" s="302" t="s">
        <v>940</v>
      </c>
      <c r="I36" s="299">
        <v>28.2</v>
      </c>
      <c r="J36" s="299">
        <v>14</v>
      </c>
      <c r="K36" s="299">
        <v>15</v>
      </c>
      <c r="L36" s="299">
        <v>16</v>
      </c>
      <c r="M36" s="299">
        <v>16</v>
      </c>
      <c r="N36" s="299">
        <v>18</v>
      </c>
      <c r="O36" s="299">
        <v>20</v>
      </c>
      <c r="P36" s="299">
        <v>22</v>
      </c>
      <c r="Q36" s="299">
        <v>22</v>
      </c>
      <c r="R36" s="299">
        <f t="shared" ref="R36:R49" si="0">M36+Q36</f>
        <v>38</v>
      </c>
      <c r="S36" s="299" t="s">
        <v>926</v>
      </c>
      <c r="T36" s="299"/>
      <c r="U36" s="299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s="92" customFormat="1" ht="12.75">
      <c r="A37" s="92">
        <v>24</v>
      </c>
      <c r="B37" s="300" t="s">
        <v>111</v>
      </c>
      <c r="C37" s="92">
        <v>209224</v>
      </c>
      <c r="D37" s="92" t="s">
        <v>131</v>
      </c>
      <c r="E37" s="92">
        <v>35</v>
      </c>
      <c r="F37" s="2" t="s">
        <v>356</v>
      </c>
      <c r="G37" s="94">
        <v>2006</v>
      </c>
      <c r="H37" s="302" t="s">
        <v>940</v>
      </c>
      <c r="I37" s="92">
        <v>33</v>
      </c>
      <c r="J37" s="92">
        <v>10</v>
      </c>
      <c r="K37" s="92">
        <v>11</v>
      </c>
      <c r="L37" s="92">
        <v>-12</v>
      </c>
      <c r="M37" s="92">
        <v>11</v>
      </c>
      <c r="N37" s="92">
        <v>12</v>
      </c>
      <c r="O37" s="92">
        <v>13</v>
      </c>
      <c r="P37" s="92">
        <v>-14</v>
      </c>
      <c r="Q37" s="92">
        <v>13</v>
      </c>
      <c r="R37" s="299">
        <f t="shared" si="0"/>
        <v>24</v>
      </c>
      <c r="S37" s="92" t="s">
        <v>926</v>
      </c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s="72" customFormat="1" ht="15" customHeight="1">
      <c r="A38" s="92">
        <v>9</v>
      </c>
      <c r="B38" s="300" t="s">
        <v>111</v>
      </c>
      <c r="C38" s="92">
        <v>209227</v>
      </c>
      <c r="D38" s="92" t="s">
        <v>131</v>
      </c>
      <c r="E38" s="92">
        <v>39</v>
      </c>
      <c r="F38" s="2" t="s">
        <v>353</v>
      </c>
      <c r="G38" s="94">
        <v>2005</v>
      </c>
      <c r="H38" s="302" t="s">
        <v>940</v>
      </c>
      <c r="I38" s="92">
        <v>35.5</v>
      </c>
      <c r="J38" s="92">
        <v>10</v>
      </c>
      <c r="K38" s="92">
        <v>-11</v>
      </c>
      <c r="L38" s="92">
        <v>11</v>
      </c>
      <c r="M38" s="92">
        <v>11</v>
      </c>
      <c r="N38" s="92">
        <v>14</v>
      </c>
      <c r="O38" s="92">
        <v>16</v>
      </c>
      <c r="P38" s="92">
        <v>-18</v>
      </c>
      <c r="Q38" s="92">
        <v>16</v>
      </c>
      <c r="R38" s="299">
        <f t="shared" si="0"/>
        <v>27</v>
      </c>
      <c r="S38" s="92" t="s">
        <v>926</v>
      </c>
      <c r="T38" s="92"/>
      <c r="U38" s="92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s="72" customFormat="1" ht="12.75" customHeight="1">
      <c r="A39" s="92">
        <v>12</v>
      </c>
      <c r="B39" s="300" t="s">
        <v>111</v>
      </c>
      <c r="C39" s="92">
        <v>173606</v>
      </c>
      <c r="D39" s="92" t="s">
        <v>131</v>
      </c>
      <c r="E39" s="92">
        <v>44</v>
      </c>
      <c r="F39" s="2" t="s">
        <v>354</v>
      </c>
      <c r="G39" s="94">
        <v>2002</v>
      </c>
      <c r="H39" s="302" t="s">
        <v>940</v>
      </c>
      <c r="I39" s="92">
        <v>42.2</v>
      </c>
      <c r="J39" s="92">
        <v>30</v>
      </c>
      <c r="K39" s="92">
        <v>32</v>
      </c>
      <c r="L39" s="92">
        <v>34</v>
      </c>
      <c r="M39" s="92">
        <v>34</v>
      </c>
      <c r="N39" s="92">
        <v>30</v>
      </c>
      <c r="O39" s="92">
        <v>32</v>
      </c>
      <c r="P39" s="92">
        <v>34</v>
      </c>
      <c r="Q39" s="92">
        <v>34</v>
      </c>
      <c r="R39" s="299">
        <f t="shared" si="0"/>
        <v>68</v>
      </c>
      <c r="S39" s="92" t="s">
        <v>926</v>
      </c>
      <c r="T39" s="92"/>
      <c r="U39" s="92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s="72" customFormat="1" ht="12.75" customHeight="1">
      <c r="A40" s="92">
        <v>26</v>
      </c>
      <c r="B40" s="300" t="s">
        <v>111</v>
      </c>
      <c r="C40" s="92">
        <v>209215</v>
      </c>
      <c r="D40" s="92" t="s">
        <v>131</v>
      </c>
      <c r="E40" s="92">
        <v>50</v>
      </c>
      <c r="F40" s="2" t="s">
        <v>953</v>
      </c>
      <c r="G40" s="94">
        <v>2002</v>
      </c>
      <c r="H40" s="302" t="s">
        <v>940</v>
      </c>
      <c r="I40" s="92">
        <v>45.3</v>
      </c>
      <c r="J40" s="92">
        <v>-18</v>
      </c>
      <c r="K40" s="92">
        <v>18</v>
      </c>
      <c r="L40" s="92">
        <v>21</v>
      </c>
      <c r="M40" s="92">
        <v>21</v>
      </c>
      <c r="N40" s="92">
        <v>20</v>
      </c>
      <c r="O40" s="92">
        <v>21</v>
      </c>
      <c r="P40" s="92">
        <v>25</v>
      </c>
      <c r="Q40" s="92">
        <v>25</v>
      </c>
      <c r="R40" s="299">
        <f t="shared" si="0"/>
        <v>46</v>
      </c>
      <c r="S40" s="92" t="s">
        <v>926</v>
      </c>
      <c r="T40" s="92"/>
      <c r="U40" s="92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s="72" customFormat="1" ht="12.75" customHeight="1">
      <c r="A41" s="92">
        <v>29</v>
      </c>
      <c r="B41" s="300" t="s">
        <v>111</v>
      </c>
      <c r="C41" s="92">
        <v>196019</v>
      </c>
      <c r="D41" s="92" t="s">
        <v>131</v>
      </c>
      <c r="E41" s="92">
        <v>62</v>
      </c>
      <c r="F41" s="2" t="s">
        <v>954</v>
      </c>
      <c r="G41" s="94">
        <v>1999</v>
      </c>
      <c r="H41" s="302" t="s">
        <v>928</v>
      </c>
      <c r="I41" s="92">
        <v>61.7</v>
      </c>
      <c r="J41" s="92">
        <v>75</v>
      </c>
      <c r="K41" s="92">
        <v>80</v>
      </c>
      <c r="L41" s="92">
        <v>-84</v>
      </c>
      <c r="M41" s="92">
        <v>80</v>
      </c>
      <c r="N41" s="92">
        <v>100</v>
      </c>
      <c r="O41" s="92">
        <v>-105</v>
      </c>
      <c r="P41" s="92">
        <v>105</v>
      </c>
      <c r="Q41" s="92">
        <v>105</v>
      </c>
      <c r="R41" s="299">
        <f t="shared" si="0"/>
        <v>185</v>
      </c>
      <c r="S41" s="92" t="s">
        <v>926</v>
      </c>
      <c r="T41" s="92"/>
      <c r="U41" s="92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s="73" customFormat="1" ht="12.75">
      <c r="A42" s="92">
        <v>10</v>
      </c>
      <c r="B42" s="300" t="s">
        <v>111</v>
      </c>
      <c r="C42" s="92">
        <v>210427</v>
      </c>
      <c r="D42" s="92" t="s">
        <v>378</v>
      </c>
      <c r="E42" s="92">
        <v>62</v>
      </c>
      <c r="F42" s="2" t="s">
        <v>955</v>
      </c>
      <c r="G42" s="94">
        <v>1997</v>
      </c>
      <c r="H42" s="302" t="s">
        <v>928</v>
      </c>
      <c r="I42" s="92">
        <v>60.5</v>
      </c>
      <c r="J42" s="92">
        <v>59</v>
      </c>
      <c r="K42" s="92">
        <v>-63</v>
      </c>
      <c r="L42" s="92">
        <v>-63</v>
      </c>
      <c r="M42" s="92">
        <v>59</v>
      </c>
      <c r="N42" s="92">
        <v>-80</v>
      </c>
      <c r="O42" s="92">
        <v>-80</v>
      </c>
      <c r="P42" s="92">
        <v>-80</v>
      </c>
      <c r="Q42" s="92">
        <v>0</v>
      </c>
      <c r="R42" s="299">
        <f t="shared" si="0"/>
        <v>59</v>
      </c>
      <c r="S42" s="92"/>
      <c r="T42" s="92"/>
      <c r="U42" s="92"/>
    </row>
    <row r="43" spans="1:30" s="73" customFormat="1" ht="12.75">
      <c r="A43" s="92">
        <v>37</v>
      </c>
      <c r="B43" s="300" t="s">
        <v>111</v>
      </c>
      <c r="C43" s="92">
        <v>169165</v>
      </c>
      <c r="D43" s="92" t="s">
        <v>378</v>
      </c>
      <c r="E43" s="92">
        <v>62</v>
      </c>
      <c r="F43" s="2" t="s">
        <v>956</v>
      </c>
      <c r="G43" s="94">
        <v>1997</v>
      </c>
      <c r="H43" s="302" t="s">
        <v>940</v>
      </c>
      <c r="I43" s="92">
        <v>61.9</v>
      </c>
      <c r="J43" s="92">
        <v>70</v>
      </c>
      <c r="K43" s="92">
        <v>-73</v>
      </c>
      <c r="L43" s="92">
        <v>-74</v>
      </c>
      <c r="M43" s="92">
        <v>70</v>
      </c>
      <c r="N43" s="92">
        <v>-78</v>
      </c>
      <c r="O43" s="92">
        <v>81</v>
      </c>
      <c r="P43" s="92">
        <v>-85</v>
      </c>
      <c r="Q43" s="92">
        <v>81</v>
      </c>
      <c r="R43" s="299">
        <f t="shared" si="0"/>
        <v>151</v>
      </c>
      <c r="S43" s="92" t="s">
        <v>926</v>
      </c>
      <c r="T43" s="92"/>
      <c r="U43" s="92"/>
    </row>
    <row r="44" spans="1:30" s="73" customFormat="1" ht="12.75">
      <c r="A44" s="92">
        <v>36</v>
      </c>
      <c r="B44" s="300" t="s">
        <v>111</v>
      </c>
      <c r="C44" s="92">
        <v>211219</v>
      </c>
      <c r="D44" s="92" t="s">
        <v>111</v>
      </c>
      <c r="E44" s="92">
        <v>62</v>
      </c>
      <c r="F44" s="2" t="s">
        <v>957</v>
      </c>
      <c r="G44" s="94">
        <v>1957</v>
      </c>
      <c r="H44" s="302" t="s">
        <v>944</v>
      </c>
      <c r="I44" s="92">
        <v>61.4</v>
      </c>
      <c r="J44" s="92">
        <v>48</v>
      </c>
      <c r="K44" s="92">
        <v>-51</v>
      </c>
      <c r="L44" s="92">
        <v>-51</v>
      </c>
      <c r="M44" s="92">
        <v>48</v>
      </c>
      <c r="N44" s="92">
        <v>-64</v>
      </c>
      <c r="O44" s="92">
        <v>64</v>
      </c>
      <c r="P44" s="92">
        <v>-65</v>
      </c>
      <c r="Q44" s="92">
        <v>64</v>
      </c>
      <c r="R44" s="299">
        <f t="shared" si="0"/>
        <v>112</v>
      </c>
      <c r="S44" s="92" t="s">
        <v>926</v>
      </c>
      <c r="T44" s="92"/>
      <c r="U44" s="92"/>
    </row>
    <row r="45" spans="1:30" s="73" customFormat="1" ht="12.75">
      <c r="A45" s="92">
        <v>25</v>
      </c>
      <c r="B45" s="300" t="s">
        <v>111</v>
      </c>
      <c r="C45" s="92">
        <v>211435</v>
      </c>
      <c r="D45" s="92" t="s">
        <v>131</v>
      </c>
      <c r="E45" s="92">
        <v>69</v>
      </c>
      <c r="F45" s="2" t="s">
        <v>958</v>
      </c>
      <c r="G45" s="94">
        <v>2001</v>
      </c>
      <c r="H45" s="302" t="s">
        <v>585</v>
      </c>
      <c r="I45" s="92">
        <v>63.1</v>
      </c>
      <c r="J45" s="92">
        <v>63</v>
      </c>
      <c r="K45" s="92">
        <v>66</v>
      </c>
      <c r="L45" s="92">
        <v>-70</v>
      </c>
      <c r="M45" s="92">
        <v>66</v>
      </c>
      <c r="N45" s="92">
        <v>85</v>
      </c>
      <c r="O45" s="92">
        <v>90</v>
      </c>
      <c r="P45" s="92">
        <v>-93</v>
      </c>
      <c r="Q45" s="92">
        <v>90</v>
      </c>
      <c r="R45" s="299">
        <f>M45+Q45</f>
        <v>156</v>
      </c>
      <c r="S45" s="92" t="s">
        <v>926</v>
      </c>
      <c r="T45" s="92"/>
      <c r="U45" s="92"/>
    </row>
    <row r="46" spans="1:30" s="73" customFormat="1" ht="12.75">
      <c r="A46" s="92">
        <v>13</v>
      </c>
      <c r="B46" s="300" t="s">
        <v>111</v>
      </c>
      <c r="C46" s="92">
        <v>209792</v>
      </c>
      <c r="D46" s="92" t="s">
        <v>131</v>
      </c>
      <c r="E46" s="92">
        <v>69</v>
      </c>
      <c r="F46" s="2" t="s">
        <v>959</v>
      </c>
      <c r="G46" s="94">
        <v>1998</v>
      </c>
      <c r="H46" s="302" t="s">
        <v>960</v>
      </c>
      <c r="I46" s="92">
        <v>64.400000000000006</v>
      </c>
      <c r="J46" s="92">
        <v>47</v>
      </c>
      <c r="K46" s="92">
        <v>55</v>
      </c>
      <c r="L46" s="92">
        <v>57</v>
      </c>
      <c r="M46" s="92">
        <v>57</v>
      </c>
      <c r="N46" s="92">
        <v>-84</v>
      </c>
      <c r="O46" s="92">
        <v>85</v>
      </c>
      <c r="P46" s="92">
        <v>87</v>
      </c>
      <c r="Q46" s="92">
        <v>87</v>
      </c>
      <c r="R46" s="299">
        <f>M46+Q46</f>
        <v>144</v>
      </c>
      <c r="S46" s="92" t="s">
        <v>935</v>
      </c>
      <c r="T46" s="92"/>
      <c r="U46" s="92"/>
    </row>
    <row r="47" spans="1:30" s="73" customFormat="1" ht="12.75">
      <c r="A47" s="92">
        <v>6</v>
      </c>
      <c r="B47" s="300" t="s">
        <v>111</v>
      </c>
      <c r="C47" s="92">
        <v>210486</v>
      </c>
      <c r="D47" s="92" t="s">
        <v>131</v>
      </c>
      <c r="E47" s="92">
        <v>69</v>
      </c>
      <c r="F47" s="2" t="s">
        <v>961</v>
      </c>
      <c r="G47" s="94">
        <v>1999</v>
      </c>
      <c r="H47" s="302" t="s">
        <v>928</v>
      </c>
      <c r="I47" s="92">
        <v>64</v>
      </c>
      <c r="J47" s="92">
        <v>-61</v>
      </c>
      <c r="K47" s="92">
        <v>-61</v>
      </c>
      <c r="L47" s="92">
        <v>66</v>
      </c>
      <c r="M47" s="92">
        <v>66</v>
      </c>
      <c r="N47" s="92">
        <v>-80</v>
      </c>
      <c r="O47" s="92">
        <v>-80</v>
      </c>
      <c r="P47" s="92">
        <v>-80</v>
      </c>
      <c r="Q47" s="92">
        <v>0</v>
      </c>
      <c r="R47" s="299">
        <f>M47+Q47</f>
        <v>66</v>
      </c>
      <c r="S47" s="92"/>
      <c r="T47" s="92"/>
      <c r="U47" s="92"/>
    </row>
    <row r="48" spans="1:30" s="73" customFormat="1" ht="12.75">
      <c r="A48" s="92">
        <v>23</v>
      </c>
      <c r="B48" s="300" t="s">
        <v>111</v>
      </c>
      <c r="C48" s="92">
        <v>209709</v>
      </c>
      <c r="D48" s="92" t="s">
        <v>378</v>
      </c>
      <c r="E48" s="92">
        <v>69</v>
      </c>
      <c r="F48" s="2" t="s">
        <v>962</v>
      </c>
      <c r="G48" s="94">
        <v>1996</v>
      </c>
      <c r="H48" s="302" t="s">
        <v>928</v>
      </c>
      <c r="I48" s="92">
        <v>66</v>
      </c>
      <c r="J48" s="92">
        <v>77</v>
      </c>
      <c r="K48" s="92">
        <v>-81</v>
      </c>
      <c r="L48" s="92">
        <v>81</v>
      </c>
      <c r="M48" s="92">
        <v>81</v>
      </c>
      <c r="N48" s="92">
        <v>107</v>
      </c>
      <c r="O48" s="92">
        <v>-112</v>
      </c>
      <c r="P48" s="92">
        <v>-113</v>
      </c>
      <c r="Q48" s="92">
        <v>107</v>
      </c>
      <c r="R48" s="299">
        <f t="shared" si="0"/>
        <v>188</v>
      </c>
      <c r="S48" s="92" t="s">
        <v>926</v>
      </c>
      <c r="T48" s="92"/>
      <c r="U48" s="92"/>
    </row>
    <row r="49" spans="1:21" s="73" customFormat="1" ht="13.5" thickBot="1">
      <c r="A49" s="320">
        <v>26</v>
      </c>
      <c r="B49" s="321" t="s">
        <v>111</v>
      </c>
      <c r="C49" s="320">
        <v>184256</v>
      </c>
      <c r="D49" s="320" t="s">
        <v>114</v>
      </c>
      <c r="E49" s="320">
        <v>69</v>
      </c>
      <c r="F49" s="322" t="s">
        <v>963</v>
      </c>
      <c r="G49" s="323">
        <v>1982</v>
      </c>
      <c r="H49" s="323" t="s">
        <v>964</v>
      </c>
      <c r="I49" s="320">
        <v>67.900000000000006</v>
      </c>
      <c r="J49" s="320">
        <v>86</v>
      </c>
      <c r="K49" s="320">
        <v>90</v>
      </c>
      <c r="L49" s="320">
        <v>-93</v>
      </c>
      <c r="M49" s="320">
        <v>90</v>
      </c>
      <c r="N49" s="320">
        <v>-105</v>
      </c>
      <c r="O49" s="320">
        <v>105</v>
      </c>
      <c r="P49" s="320">
        <v>112</v>
      </c>
      <c r="Q49" s="320">
        <v>112</v>
      </c>
      <c r="R49" s="299">
        <f t="shared" si="0"/>
        <v>202</v>
      </c>
      <c r="S49" s="320" t="s">
        <v>926</v>
      </c>
      <c r="T49" s="320"/>
      <c r="U49" s="320"/>
    </row>
    <row r="50" spans="1:21" s="73" customFormat="1" ht="12.75">
      <c r="A50" s="299">
        <v>15</v>
      </c>
      <c r="B50" s="299" t="s">
        <v>111</v>
      </c>
      <c r="C50" s="299">
        <v>190700</v>
      </c>
      <c r="D50" s="299" t="s">
        <v>131</v>
      </c>
      <c r="E50" s="299">
        <v>77</v>
      </c>
      <c r="F50" s="4" t="s">
        <v>965</v>
      </c>
      <c r="G50" s="302">
        <v>1998</v>
      </c>
      <c r="H50" s="302" t="s">
        <v>928</v>
      </c>
      <c r="I50" s="299">
        <v>74.599999999999994</v>
      </c>
      <c r="J50" s="299">
        <v>81</v>
      </c>
      <c r="K50" s="299">
        <v>85</v>
      </c>
      <c r="L50" s="299">
        <v>87</v>
      </c>
      <c r="M50" s="299">
        <v>87</v>
      </c>
      <c r="N50" s="299">
        <v>109</v>
      </c>
      <c r="O50" s="299">
        <v>114</v>
      </c>
      <c r="P50" s="299">
        <v>118</v>
      </c>
      <c r="Q50" s="299">
        <v>118</v>
      </c>
      <c r="R50" s="299">
        <v>205</v>
      </c>
      <c r="S50" s="299" t="s">
        <v>926</v>
      </c>
      <c r="T50" s="299"/>
      <c r="U50" s="299"/>
    </row>
    <row r="51" spans="1:21" s="73" customFormat="1" ht="12.75">
      <c r="A51" s="299">
        <v>2</v>
      </c>
      <c r="B51" s="300" t="s">
        <v>111</v>
      </c>
      <c r="C51" s="299">
        <v>211212</v>
      </c>
      <c r="D51" s="299" t="s">
        <v>131</v>
      </c>
      <c r="E51" s="299">
        <v>77</v>
      </c>
      <c r="F51" s="4" t="s">
        <v>966</v>
      </c>
      <c r="G51" s="302">
        <v>1998</v>
      </c>
      <c r="H51" s="302" t="s">
        <v>934</v>
      </c>
      <c r="I51" s="299">
        <v>75.7</v>
      </c>
      <c r="J51" s="299">
        <v>66</v>
      </c>
      <c r="K51" s="299">
        <v>70</v>
      </c>
      <c r="L51" s="299">
        <v>75</v>
      </c>
      <c r="M51" s="299">
        <v>75</v>
      </c>
      <c r="N51" s="299">
        <v>-92</v>
      </c>
      <c r="O51" s="299">
        <v>92</v>
      </c>
      <c r="P51" s="299">
        <v>102</v>
      </c>
      <c r="Q51" s="299">
        <v>102</v>
      </c>
      <c r="R51" s="299">
        <v>177</v>
      </c>
      <c r="S51" s="299" t="s">
        <v>935</v>
      </c>
      <c r="T51" s="299"/>
      <c r="U51" s="299"/>
    </row>
    <row r="52" spans="1:21" s="73" customFormat="1" ht="12.75">
      <c r="A52" s="92">
        <v>28</v>
      </c>
      <c r="B52" s="300" t="s">
        <v>111</v>
      </c>
      <c r="C52" s="92">
        <v>194935</v>
      </c>
      <c r="D52" s="92" t="s">
        <v>378</v>
      </c>
      <c r="E52" s="92">
        <v>77</v>
      </c>
      <c r="F52" s="2" t="s">
        <v>967</v>
      </c>
      <c r="G52" s="94">
        <v>1997</v>
      </c>
      <c r="H52" s="94" t="s">
        <v>928</v>
      </c>
      <c r="I52" s="92">
        <v>75.099999999999994</v>
      </c>
      <c r="J52" s="92">
        <v>-67</v>
      </c>
      <c r="K52" s="92">
        <v>67</v>
      </c>
      <c r="L52" s="92">
        <v>-73</v>
      </c>
      <c r="M52" s="92">
        <v>67</v>
      </c>
      <c r="N52" s="92">
        <v>90</v>
      </c>
      <c r="O52" s="92">
        <v>95</v>
      </c>
      <c r="P52" s="92">
        <v>100</v>
      </c>
      <c r="Q52" s="92">
        <v>100</v>
      </c>
      <c r="R52" s="299">
        <v>167</v>
      </c>
      <c r="S52" s="92" t="s">
        <v>926</v>
      </c>
      <c r="T52" s="92"/>
      <c r="U52" s="92"/>
    </row>
    <row r="53" spans="1:21" s="73" customFormat="1" ht="12.75">
      <c r="A53" s="92">
        <v>1</v>
      </c>
      <c r="B53" s="300" t="s">
        <v>111</v>
      </c>
      <c r="C53" s="92">
        <v>210483</v>
      </c>
      <c r="D53" s="92" t="s">
        <v>131</v>
      </c>
      <c r="E53" s="92">
        <v>85</v>
      </c>
      <c r="F53" s="2" t="s">
        <v>968</v>
      </c>
      <c r="G53" s="94">
        <v>1999</v>
      </c>
      <c r="H53" s="94" t="s">
        <v>928</v>
      </c>
      <c r="I53" s="92">
        <v>82.3</v>
      </c>
      <c r="J53" s="92">
        <v>57</v>
      </c>
      <c r="K53" s="92">
        <v>60</v>
      </c>
      <c r="L53" s="92">
        <v>62</v>
      </c>
      <c r="M53" s="92">
        <v>62</v>
      </c>
      <c r="N53" s="92">
        <v>80</v>
      </c>
      <c r="O53" s="92">
        <v>84</v>
      </c>
      <c r="P53" s="92">
        <v>-87</v>
      </c>
      <c r="Q53" s="92">
        <v>84</v>
      </c>
      <c r="R53" s="299">
        <v>146</v>
      </c>
      <c r="S53" s="92" t="s">
        <v>926</v>
      </c>
      <c r="T53" s="92"/>
      <c r="U53" s="92"/>
    </row>
    <row r="54" spans="1:21" s="73" customFormat="1" ht="12.75">
      <c r="A54" s="92">
        <v>8</v>
      </c>
      <c r="B54" s="300" t="s">
        <v>111</v>
      </c>
      <c r="C54" s="92">
        <v>211567</v>
      </c>
      <c r="D54" s="92" t="s">
        <v>378</v>
      </c>
      <c r="E54" s="92">
        <v>85</v>
      </c>
      <c r="F54" s="2" t="s">
        <v>969</v>
      </c>
      <c r="G54" s="94">
        <v>1997</v>
      </c>
      <c r="H54" s="94" t="s">
        <v>928</v>
      </c>
      <c r="I54" s="92">
        <v>84.4</v>
      </c>
      <c r="J54" s="92">
        <v>75</v>
      </c>
      <c r="K54" s="92">
        <v>-79</v>
      </c>
      <c r="L54" s="92">
        <v>-80</v>
      </c>
      <c r="M54" s="92">
        <v>75</v>
      </c>
      <c r="N54" s="92">
        <v>113</v>
      </c>
      <c r="O54" s="92">
        <v>118</v>
      </c>
      <c r="P54" s="92">
        <v>-123</v>
      </c>
      <c r="Q54" s="92">
        <v>118</v>
      </c>
      <c r="R54" s="299">
        <v>193</v>
      </c>
      <c r="S54" s="92" t="s">
        <v>926</v>
      </c>
      <c r="T54" s="92"/>
      <c r="U54" s="92"/>
    </row>
    <row r="55" spans="1:21" s="73" customFormat="1" ht="12.75">
      <c r="A55" s="92">
        <v>35</v>
      </c>
      <c r="B55" s="300" t="s">
        <v>111</v>
      </c>
      <c r="C55" s="92">
        <v>210055</v>
      </c>
      <c r="D55" s="92" t="s">
        <v>378</v>
      </c>
      <c r="E55" s="92">
        <v>85</v>
      </c>
      <c r="F55" s="2" t="s">
        <v>970</v>
      </c>
      <c r="G55" s="94">
        <v>1997</v>
      </c>
      <c r="H55" s="94" t="s">
        <v>928</v>
      </c>
      <c r="I55" s="92">
        <v>78.2</v>
      </c>
      <c r="J55" s="92">
        <v>-64</v>
      </c>
      <c r="K55" s="92">
        <v>64</v>
      </c>
      <c r="L55" s="92">
        <v>68</v>
      </c>
      <c r="M55" s="92">
        <v>68</v>
      </c>
      <c r="N55" s="92">
        <v>102</v>
      </c>
      <c r="O55" s="92">
        <v>-107</v>
      </c>
      <c r="P55" s="92">
        <v>-107</v>
      </c>
      <c r="Q55" s="92">
        <v>102</v>
      </c>
      <c r="R55" s="299">
        <v>170</v>
      </c>
      <c r="S55" s="92" t="s">
        <v>935</v>
      </c>
      <c r="T55" s="92"/>
      <c r="U55" s="92"/>
    </row>
    <row r="56" spans="1:21" s="73" customFormat="1" ht="12.75">
      <c r="A56" s="92">
        <v>30</v>
      </c>
      <c r="B56" s="300" t="s">
        <v>111</v>
      </c>
      <c r="C56" s="92">
        <v>208180</v>
      </c>
      <c r="D56" s="92" t="s">
        <v>114</v>
      </c>
      <c r="E56" s="92">
        <v>85</v>
      </c>
      <c r="F56" s="2" t="s">
        <v>971</v>
      </c>
      <c r="G56" s="94">
        <v>1991</v>
      </c>
      <c r="H56" s="94">
        <v>813</v>
      </c>
      <c r="I56" s="92">
        <v>82.9</v>
      </c>
      <c r="J56" s="92">
        <v>89</v>
      </c>
      <c r="K56" s="92">
        <v>95</v>
      </c>
      <c r="L56" s="92">
        <v>-100</v>
      </c>
      <c r="M56" s="92">
        <v>95</v>
      </c>
      <c r="N56" s="92">
        <v>114</v>
      </c>
      <c r="O56" s="92">
        <v>-120</v>
      </c>
      <c r="P56" s="92">
        <v>125</v>
      </c>
      <c r="Q56" s="92">
        <v>125</v>
      </c>
      <c r="R56" s="299">
        <v>220</v>
      </c>
      <c r="S56" s="92" t="s">
        <v>935</v>
      </c>
      <c r="T56" s="92"/>
      <c r="U56" s="92"/>
    </row>
    <row r="57" spans="1:21" s="73" customFormat="1" ht="12.75">
      <c r="A57" s="92">
        <v>34</v>
      </c>
      <c r="B57" s="300" t="s">
        <v>111</v>
      </c>
      <c r="C57" s="92">
        <v>206307</v>
      </c>
      <c r="D57" s="92" t="s">
        <v>114</v>
      </c>
      <c r="E57" s="92">
        <v>85</v>
      </c>
      <c r="F57" s="2" t="s">
        <v>327</v>
      </c>
      <c r="G57" s="94">
        <v>1986</v>
      </c>
      <c r="H57" s="94" t="s">
        <v>949</v>
      </c>
      <c r="I57" s="92">
        <v>83.9</v>
      </c>
      <c r="J57" s="92">
        <v>93</v>
      </c>
      <c r="K57" s="92">
        <v>95</v>
      </c>
      <c r="L57" s="92">
        <v>101</v>
      </c>
      <c r="M57" s="92">
        <v>101</v>
      </c>
      <c r="N57" s="92">
        <v>123</v>
      </c>
      <c r="O57" s="92">
        <v>125</v>
      </c>
      <c r="P57" s="92">
        <v>128</v>
      </c>
      <c r="Q57" s="92">
        <v>128</v>
      </c>
      <c r="R57" s="299">
        <v>229</v>
      </c>
      <c r="S57" s="92" t="s">
        <v>926</v>
      </c>
      <c r="T57" s="92"/>
      <c r="U57" s="92"/>
    </row>
    <row r="58" spans="1:21" s="73" customFormat="1" ht="12.75">
      <c r="A58" s="92">
        <v>16</v>
      </c>
      <c r="B58" s="300" t="s">
        <v>111</v>
      </c>
      <c r="C58" s="92">
        <v>199679</v>
      </c>
      <c r="D58" s="92" t="s">
        <v>111</v>
      </c>
      <c r="E58" s="92">
        <v>85</v>
      </c>
      <c r="F58" s="2" t="s">
        <v>972</v>
      </c>
      <c r="G58" s="94">
        <v>1964</v>
      </c>
      <c r="H58" s="94" t="s">
        <v>944</v>
      </c>
      <c r="I58" s="92">
        <v>84.7</v>
      </c>
      <c r="J58" s="92">
        <v>56</v>
      </c>
      <c r="K58" s="92">
        <v>60</v>
      </c>
      <c r="L58" s="92">
        <v>65</v>
      </c>
      <c r="M58" s="92">
        <v>65</v>
      </c>
      <c r="N58" s="92">
        <v>80</v>
      </c>
      <c r="O58" s="92">
        <v>88</v>
      </c>
      <c r="P58" s="92">
        <v>-95</v>
      </c>
      <c r="Q58" s="92">
        <v>88</v>
      </c>
      <c r="R58" s="299">
        <v>153</v>
      </c>
      <c r="S58" s="92" t="s">
        <v>926</v>
      </c>
      <c r="T58" s="92"/>
      <c r="U58" s="92"/>
    </row>
    <row r="59" spans="1:21" s="73" customFormat="1" ht="12.75">
      <c r="A59" s="92">
        <v>21</v>
      </c>
      <c r="B59" s="300" t="s">
        <v>111</v>
      </c>
      <c r="C59" s="92">
        <v>210486</v>
      </c>
      <c r="D59" s="92" t="s">
        <v>131</v>
      </c>
      <c r="E59" s="92">
        <v>94</v>
      </c>
      <c r="F59" s="2" t="s">
        <v>973</v>
      </c>
      <c r="G59" s="94">
        <v>1999</v>
      </c>
      <c r="H59" s="94" t="s">
        <v>928</v>
      </c>
      <c r="I59" s="92">
        <v>90</v>
      </c>
      <c r="J59" s="92">
        <v>53</v>
      </c>
      <c r="K59" s="92">
        <v>57</v>
      </c>
      <c r="L59" s="92">
        <v>-61</v>
      </c>
      <c r="M59" s="92">
        <v>57</v>
      </c>
      <c r="N59" s="92">
        <v>80</v>
      </c>
      <c r="O59" s="92">
        <v>-85</v>
      </c>
      <c r="P59" s="92">
        <v>85</v>
      </c>
      <c r="Q59" s="92">
        <v>85</v>
      </c>
      <c r="R59" s="299">
        <v>142</v>
      </c>
      <c r="S59" s="92" t="s">
        <v>926</v>
      </c>
      <c r="T59" s="92"/>
      <c r="U59" s="92"/>
    </row>
    <row r="60" spans="1:21" s="73" customFormat="1" ht="12.75">
      <c r="A60" s="92">
        <v>5</v>
      </c>
      <c r="B60" s="300" t="s">
        <v>111</v>
      </c>
      <c r="C60" s="92">
        <v>208190</v>
      </c>
      <c r="D60" s="92" t="s">
        <v>378</v>
      </c>
      <c r="E60" s="92">
        <v>94</v>
      </c>
      <c r="F60" s="2" t="s">
        <v>568</v>
      </c>
      <c r="G60" s="94">
        <v>1997</v>
      </c>
      <c r="H60" s="94" t="s">
        <v>934</v>
      </c>
      <c r="I60" s="92">
        <v>89.9</v>
      </c>
      <c r="J60" s="92">
        <v>61</v>
      </c>
      <c r="K60" s="92">
        <v>66</v>
      </c>
      <c r="L60" s="92">
        <v>70</v>
      </c>
      <c r="M60" s="92">
        <v>70</v>
      </c>
      <c r="N60" s="92">
        <v>75</v>
      </c>
      <c r="O60" s="92">
        <v>-80</v>
      </c>
      <c r="P60" s="92">
        <v>80</v>
      </c>
      <c r="Q60" s="92">
        <v>80</v>
      </c>
      <c r="R60" s="299">
        <v>150</v>
      </c>
      <c r="S60" s="92" t="s">
        <v>937</v>
      </c>
      <c r="T60" s="92"/>
      <c r="U60" s="92"/>
    </row>
    <row r="61" spans="1:21" s="73" customFormat="1" ht="12.75">
      <c r="A61" s="92">
        <v>20</v>
      </c>
      <c r="B61" s="300" t="s">
        <v>111</v>
      </c>
      <c r="C61" s="92">
        <v>210676</v>
      </c>
      <c r="D61" s="92" t="s">
        <v>378</v>
      </c>
      <c r="E61" s="92">
        <v>94</v>
      </c>
      <c r="F61" s="2" t="s">
        <v>974</v>
      </c>
      <c r="G61" s="94">
        <v>1996</v>
      </c>
      <c r="H61" s="94">
        <v>14091</v>
      </c>
      <c r="I61" s="92">
        <v>89.7</v>
      </c>
      <c r="J61" s="92">
        <v>73</v>
      </c>
      <c r="K61" s="92">
        <v>75</v>
      </c>
      <c r="L61" s="92">
        <v>80</v>
      </c>
      <c r="M61" s="92">
        <v>80</v>
      </c>
      <c r="N61" s="92">
        <v>95</v>
      </c>
      <c r="O61" s="92">
        <v>97</v>
      </c>
      <c r="P61" s="92">
        <v>100</v>
      </c>
      <c r="Q61" s="92">
        <v>100</v>
      </c>
      <c r="R61" s="299">
        <v>180</v>
      </c>
      <c r="S61" s="92" t="s">
        <v>935</v>
      </c>
      <c r="T61" s="92"/>
      <c r="U61" s="92"/>
    </row>
    <row r="62" spans="1:21" s="73" customFormat="1" ht="12.75">
      <c r="A62" s="92">
        <v>31</v>
      </c>
      <c r="B62" s="300" t="s">
        <v>111</v>
      </c>
      <c r="C62" s="92">
        <v>205433</v>
      </c>
      <c r="D62" s="92" t="s">
        <v>378</v>
      </c>
      <c r="E62" s="92">
        <v>94</v>
      </c>
      <c r="F62" s="2" t="s">
        <v>975</v>
      </c>
      <c r="G62" s="94">
        <v>1995</v>
      </c>
      <c r="H62" s="94">
        <v>14091</v>
      </c>
      <c r="I62" s="92">
        <v>92.1</v>
      </c>
      <c r="J62" s="92">
        <v>97</v>
      </c>
      <c r="K62" s="92">
        <v>101</v>
      </c>
      <c r="L62" s="92">
        <v>107</v>
      </c>
      <c r="M62" s="92">
        <v>107</v>
      </c>
      <c r="N62" s="92">
        <v>121</v>
      </c>
      <c r="O62" s="92">
        <v>125</v>
      </c>
      <c r="P62" s="92">
        <v>-130</v>
      </c>
      <c r="Q62" s="92">
        <v>125</v>
      </c>
      <c r="R62" s="299">
        <v>232</v>
      </c>
      <c r="S62" s="92" t="s">
        <v>926</v>
      </c>
      <c r="T62" s="92"/>
      <c r="U62" s="92"/>
    </row>
    <row r="63" spans="1:21" s="73" customFormat="1" ht="12.75">
      <c r="A63" s="92">
        <v>17</v>
      </c>
      <c r="B63" s="300" t="s">
        <v>111</v>
      </c>
      <c r="C63" s="92">
        <v>208683</v>
      </c>
      <c r="D63" s="92" t="s">
        <v>111</v>
      </c>
      <c r="E63" s="92">
        <v>94</v>
      </c>
      <c r="F63" s="2" t="s">
        <v>976</v>
      </c>
      <c r="G63" s="94">
        <v>1975</v>
      </c>
      <c r="H63" s="94" t="s">
        <v>944</v>
      </c>
      <c r="I63" s="92">
        <v>93.5</v>
      </c>
      <c r="J63" s="92">
        <v>75</v>
      </c>
      <c r="K63" s="92">
        <v>81</v>
      </c>
      <c r="L63" s="92">
        <v>85</v>
      </c>
      <c r="M63" s="92">
        <v>85</v>
      </c>
      <c r="N63" s="92">
        <v>116</v>
      </c>
      <c r="O63" s="92">
        <v>120</v>
      </c>
      <c r="P63" s="92">
        <v>125</v>
      </c>
      <c r="Q63" s="92">
        <v>125</v>
      </c>
      <c r="R63" s="299">
        <v>210</v>
      </c>
      <c r="S63" s="92" t="s">
        <v>926</v>
      </c>
      <c r="T63" s="92"/>
      <c r="U63" s="92"/>
    </row>
    <row r="64" spans="1:21" s="73" customFormat="1" ht="12.75">
      <c r="A64" s="92">
        <v>27</v>
      </c>
      <c r="B64" s="300" t="s">
        <v>111</v>
      </c>
      <c r="C64" s="92">
        <v>181571</v>
      </c>
      <c r="D64" s="92" t="s">
        <v>114</v>
      </c>
      <c r="E64" s="92">
        <v>105</v>
      </c>
      <c r="F64" s="2" t="s">
        <v>977</v>
      </c>
      <c r="G64" s="94">
        <v>1990</v>
      </c>
      <c r="H64" s="94" t="s">
        <v>944</v>
      </c>
      <c r="I64" s="92">
        <v>101.6</v>
      </c>
      <c r="J64" s="92">
        <v>-125</v>
      </c>
      <c r="K64" s="92">
        <v>-126</v>
      </c>
      <c r="L64" s="92">
        <v>-126</v>
      </c>
      <c r="M64" s="92">
        <v>0</v>
      </c>
      <c r="N64" s="92">
        <v>150</v>
      </c>
      <c r="O64" s="92">
        <v>155</v>
      </c>
      <c r="P64" s="92">
        <v>161</v>
      </c>
      <c r="Q64" s="92">
        <v>161</v>
      </c>
      <c r="R64" s="299">
        <v>0</v>
      </c>
      <c r="S64" s="92"/>
      <c r="T64" s="92"/>
      <c r="U64" s="92"/>
    </row>
    <row r="65" spans="1:21" s="73" customFormat="1" ht="12.75">
      <c r="A65" s="92">
        <v>18</v>
      </c>
      <c r="B65" s="300" t="s">
        <v>111</v>
      </c>
      <c r="C65" s="92">
        <v>195027</v>
      </c>
      <c r="D65" s="92" t="s">
        <v>114</v>
      </c>
      <c r="E65" s="92">
        <v>105</v>
      </c>
      <c r="F65" s="2" t="s">
        <v>978</v>
      </c>
      <c r="G65" s="94">
        <v>1981</v>
      </c>
      <c r="H65" s="94" t="s">
        <v>940</v>
      </c>
      <c r="I65" s="92">
        <v>98.1</v>
      </c>
      <c r="J65" s="92">
        <v>-130</v>
      </c>
      <c r="K65" s="92">
        <v>130</v>
      </c>
      <c r="L65" s="92">
        <v>-140</v>
      </c>
      <c r="M65" s="92">
        <v>130</v>
      </c>
      <c r="N65" s="92">
        <v>160</v>
      </c>
      <c r="O65" s="92">
        <v>165</v>
      </c>
      <c r="P65" s="92">
        <v>170</v>
      </c>
      <c r="Q65" s="92">
        <v>170</v>
      </c>
      <c r="R65" s="299">
        <v>300</v>
      </c>
      <c r="S65" s="92" t="s">
        <v>926</v>
      </c>
      <c r="T65" s="92"/>
      <c r="U65" s="92"/>
    </row>
    <row r="66" spans="1:21" s="73" customFormat="1" ht="12.75">
      <c r="A66" s="92">
        <v>33</v>
      </c>
      <c r="B66" s="300" t="s">
        <v>111</v>
      </c>
      <c r="C66" s="92">
        <v>191747</v>
      </c>
      <c r="D66" s="92" t="s">
        <v>111</v>
      </c>
      <c r="E66" s="92">
        <v>105</v>
      </c>
      <c r="F66" s="2" t="s">
        <v>979</v>
      </c>
      <c r="G66" s="94">
        <v>1980</v>
      </c>
      <c r="H66" s="94" t="s">
        <v>960</v>
      </c>
      <c r="I66" s="92">
        <v>95.8</v>
      </c>
      <c r="J66" s="92">
        <v>75</v>
      </c>
      <c r="K66" s="92">
        <v>82</v>
      </c>
      <c r="L66" s="92">
        <v>87</v>
      </c>
      <c r="M66" s="92">
        <v>87</v>
      </c>
      <c r="N66" s="92">
        <v>109</v>
      </c>
      <c r="O66" s="92">
        <v>116</v>
      </c>
      <c r="P66" s="92">
        <v>-123</v>
      </c>
      <c r="Q66" s="92">
        <v>116</v>
      </c>
      <c r="R66" s="299">
        <v>203</v>
      </c>
      <c r="S66" s="92" t="s">
        <v>926</v>
      </c>
      <c r="T66" s="92"/>
      <c r="U66" s="92"/>
    </row>
    <row r="67" spans="1:21" s="73" customFormat="1" ht="12.75">
      <c r="A67" s="92">
        <v>19</v>
      </c>
      <c r="B67" s="300" t="s">
        <v>111</v>
      </c>
      <c r="C67" s="92">
        <v>169165</v>
      </c>
      <c r="D67" s="92" t="s">
        <v>111</v>
      </c>
      <c r="E67" s="92" t="s">
        <v>5</v>
      </c>
      <c r="F67" s="2" t="s">
        <v>980</v>
      </c>
      <c r="G67" s="94">
        <v>1976</v>
      </c>
      <c r="H67" s="94" t="s">
        <v>940</v>
      </c>
      <c r="I67" s="92">
        <v>127.7</v>
      </c>
      <c r="J67" s="92">
        <v>92</v>
      </c>
      <c r="K67" s="92">
        <v>96</v>
      </c>
      <c r="L67" s="92">
        <v>100</v>
      </c>
      <c r="M67" s="92">
        <v>100</v>
      </c>
      <c r="N67" s="92">
        <v>116</v>
      </c>
      <c r="O67" s="92">
        <v>121</v>
      </c>
      <c r="P67" s="92">
        <v>126</v>
      </c>
      <c r="Q67" s="92">
        <v>126</v>
      </c>
      <c r="R67" s="92">
        <v>226</v>
      </c>
      <c r="S67" s="92" t="s">
        <v>926</v>
      </c>
      <c r="T67" s="92"/>
      <c r="U67" s="92"/>
    </row>
    <row r="68" spans="1:21" s="73" customFormat="1" ht="12.75">
      <c r="A68" s="2"/>
      <c r="B68" s="103"/>
      <c r="C68" s="2"/>
      <c r="D68" s="2"/>
      <c r="E68" s="2"/>
      <c r="F68" s="2"/>
      <c r="G68" s="3"/>
      <c r="H68" s="3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1" s="73" customFormat="1" ht="12.75">
      <c r="A69" s="92"/>
      <c r="B69" s="93"/>
      <c r="C69" s="92"/>
      <c r="D69" s="92"/>
      <c r="E69" s="92"/>
      <c r="F69" s="2"/>
      <c r="G69" s="94"/>
      <c r="H69" s="94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</row>
    <row r="70" spans="1:21" s="73" customFormat="1" ht="15.75">
      <c r="A70" s="72"/>
      <c r="B70" s="72"/>
      <c r="C70" s="92"/>
      <c r="D70" s="92"/>
      <c r="E70" s="92"/>
      <c r="F70" s="2"/>
      <c r="G70" s="94"/>
      <c r="H70" s="94"/>
      <c r="I70" s="324"/>
      <c r="J70" s="72"/>
      <c r="K70" s="97"/>
      <c r="L70" s="97"/>
      <c r="M70" s="97"/>
      <c r="N70" s="72"/>
      <c r="O70" s="95" t="s">
        <v>369</v>
      </c>
      <c r="P70" s="522" t="s">
        <v>981</v>
      </c>
      <c r="Q70" s="522"/>
      <c r="R70" s="522"/>
      <c r="S70" s="522"/>
      <c r="T70" s="522"/>
      <c r="U70" s="522"/>
    </row>
    <row r="71" spans="1:21" s="73" customFormat="1" ht="15.75">
      <c r="A71" s="72"/>
      <c r="B71" s="72"/>
      <c r="C71" s="95" t="s">
        <v>367</v>
      </c>
      <c r="D71" s="95"/>
      <c r="E71" s="324"/>
      <c r="F71" s="324" t="s">
        <v>396</v>
      </c>
      <c r="G71" s="324"/>
      <c r="H71" s="324"/>
      <c r="I71" s="324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s="73" customFormat="1" ht="15.75">
      <c r="A72" s="72"/>
      <c r="B72" s="72"/>
      <c r="C72" s="72"/>
      <c r="D72" s="72"/>
      <c r="E72" s="324"/>
      <c r="F72" s="324" t="s">
        <v>982</v>
      </c>
      <c r="G72" s="324"/>
      <c r="H72" s="324"/>
      <c r="I72" s="96"/>
      <c r="J72" s="72"/>
      <c r="K72" s="97"/>
      <c r="L72" s="97"/>
      <c r="M72" s="97"/>
      <c r="N72" s="72"/>
      <c r="O72" s="95" t="s">
        <v>372</v>
      </c>
      <c r="P72" s="523">
        <v>42119</v>
      </c>
      <c r="Q72" s="523"/>
      <c r="R72" s="523"/>
      <c r="S72" s="523"/>
      <c r="T72" s="523"/>
      <c r="U72" s="523"/>
    </row>
    <row r="73" spans="1:21" s="73" customFormat="1" ht="12.75">
      <c r="A73" s="72"/>
      <c r="B73" s="72"/>
      <c r="C73" s="72"/>
      <c r="D73" s="72"/>
      <c r="E73" s="96"/>
      <c r="F73" s="96" t="s">
        <v>983</v>
      </c>
      <c r="G73" s="96"/>
      <c r="H73" s="96"/>
      <c r="I73" s="96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s="73" customFormat="1" ht="12.75">
      <c r="C74" s="72"/>
      <c r="D74" s="72"/>
      <c r="E74" s="96"/>
      <c r="F74" s="96"/>
      <c r="G74" s="96"/>
      <c r="H74" s="96"/>
    </row>
    <row r="75" spans="1:21" s="73" customFormat="1" ht="12.75"/>
    <row r="76" spans="1:21" s="73" customFormat="1" ht="15.75">
      <c r="F76" s="73" t="s">
        <v>984</v>
      </c>
    </row>
    <row r="77" spans="1:21" s="73" customFormat="1" ht="12.75"/>
    <row r="78" spans="1:21" s="73" customFormat="1" ht="12.75"/>
    <row r="79" spans="1:21" s="73" customFormat="1" ht="12.75"/>
    <row r="80" spans="1:21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pans="1:21" s="73" customFormat="1" ht="12.75"/>
    <row r="98" spans="1:21" s="73" customFormat="1" ht="12.75"/>
    <row r="99" spans="1:21" s="73" customFormat="1" ht="12.75"/>
    <row r="100" spans="1:21" s="73" customFormat="1" ht="12.75"/>
    <row r="101" spans="1:21" s="73" customFormat="1" ht="12.75"/>
    <row r="102" spans="1:21" s="73" customFormat="1" ht="12.75"/>
    <row r="103" spans="1:21" s="73" customFormat="1" ht="12.75"/>
    <row r="104" spans="1:21" s="73" customFormat="1" ht="12.75"/>
    <row r="105" spans="1:21" s="73" customFormat="1" ht="12.75"/>
    <row r="106" spans="1:21" s="73" customFormat="1" ht="12.75"/>
    <row r="107" spans="1:21" s="73" customFormat="1" ht="12.75"/>
    <row r="108" spans="1:21" s="73" customFormat="1" ht="12.75"/>
    <row r="109" spans="1:21" s="73" customFormat="1" ht="12.75"/>
    <row r="110" spans="1:21" s="73" customFormat="1" ht="12.75"/>
    <row r="111" spans="1:21" s="66" customForma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</row>
    <row r="112" spans="1:21" s="66" customForma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</row>
    <row r="113" spans="1:21" s="66" customForma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</row>
    <row r="114" spans="1:21" s="66" customForma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</row>
    <row r="115" spans="1:21" s="66" customForma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1:21" s="66" customForma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</row>
    <row r="117" spans="1:21" s="66" customForma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1:21" s="66" customForma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s="66" customForma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1:21" s="66" customForma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s="66" customForma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1:21" s="66" customForma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1:21" s="66" customForma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1:21" s="66" customForma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1:21" s="66" customForma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</row>
    <row r="126" spans="1:21" s="66" customForma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1:21" s="66" customForma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s="66" customForma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1:21" s="66" customForma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1:21" s="66" customForma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1:21" s="66" customForma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1:21" s="66" customForma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1" s="66" customForma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1" s="66" customForma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</row>
    <row r="135" spans="1:21" s="66" customForma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1:21" s="66" customForma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1:21" s="66" customForma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1" s="66" customForma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1:21" s="66" customForma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s="66" customForma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1:21" s="66" customForma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s="66" customForma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1:21" s="66" customFormat="1">
      <c r="C143" s="73"/>
      <c r="D143" s="73"/>
      <c r="E143" s="73"/>
      <c r="F143" s="73"/>
      <c r="G143" s="73"/>
      <c r="H143" s="73"/>
    </row>
    <row r="144" spans="1:21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  <row r="243" s="66" customFormat="1"/>
    <row r="244" s="66" customFormat="1"/>
    <row r="245" s="66" customFormat="1"/>
    <row r="246" s="66" customFormat="1"/>
    <row r="247" s="66" customFormat="1"/>
    <row r="248" s="66" customFormat="1"/>
    <row r="249" s="66" customFormat="1"/>
    <row r="250" s="66" customFormat="1"/>
    <row r="251" s="66" customFormat="1"/>
    <row r="252" s="66" customFormat="1"/>
    <row r="253" s="66" customFormat="1"/>
    <row r="254" s="66" customFormat="1"/>
    <row r="255" s="66" customFormat="1"/>
    <row r="256" s="66" customFormat="1"/>
    <row r="257" s="66" customFormat="1"/>
    <row r="258" s="66" customFormat="1"/>
    <row r="259" s="66" customFormat="1"/>
    <row r="260" s="66" customFormat="1"/>
    <row r="261" s="66" customFormat="1"/>
    <row r="262" s="66" customFormat="1"/>
    <row r="263" s="66" customFormat="1"/>
    <row r="264" s="66" customFormat="1"/>
    <row r="265" s="66" customFormat="1"/>
    <row r="266" s="66" customFormat="1"/>
    <row r="267" s="66" customFormat="1"/>
    <row r="268" s="66" customFormat="1"/>
    <row r="269" s="66" customFormat="1"/>
    <row r="270" s="66" customFormat="1"/>
    <row r="271" s="66" customFormat="1"/>
    <row r="272" s="66" customFormat="1"/>
    <row r="273" s="66" customFormat="1"/>
    <row r="274" s="66" customFormat="1"/>
    <row r="275" s="66" customFormat="1"/>
    <row r="276" s="66" customFormat="1"/>
    <row r="277" s="66" customFormat="1"/>
    <row r="278" s="66" customFormat="1"/>
    <row r="279" s="66" customFormat="1"/>
    <row r="280" s="66" customFormat="1"/>
    <row r="281" s="66" customFormat="1"/>
    <row r="282" s="66" customFormat="1"/>
    <row r="283" s="66" customFormat="1"/>
    <row r="284" s="66" customFormat="1"/>
    <row r="285" s="66" customFormat="1"/>
    <row r="286" s="66" customFormat="1"/>
    <row r="287" s="66" customFormat="1"/>
    <row r="288" s="66" customFormat="1"/>
    <row r="289" s="66" customFormat="1"/>
    <row r="290" s="66" customFormat="1"/>
    <row r="291" s="66" customFormat="1"/>
    <row r="292" s="66" customFormat="1"/>
    <row r="293" s="66" customFormat="1"/>
    <row r="294" s="66" customFormat="1"/>
    <row r="295" s="66" customFormat="1"/>
    <row r="296" s="66" customFormat="1"/>
    <row r="297" s="66" customFormat="1"/>
    <row r="298" s="66" customFormat="1"/>
    <row r="299" s="66" customFormat="1"/>
    <row r="300" s="66" customFormat="1"/>
    <row r="301" s="66" customFormat="1"/>
    <row r="302" s="66" customFormat="1"/>
    <row r="303" s="66" customFormat="1"/>
    <row r="304" s="66" customFormat="1"/>
    <row r="305" s="66" customFormat="1"/>
    <row r="306" s="66" customFormat="1"/>
    <row r="307" s="66" customFormat="1"/>
    <row r="308" s="66" customFormat="1"/>
    <row r="309" s="66" customFormat="1"/>
    <row r="310" s="66" customFormat="1"/>
    <row r="311" s="66" customFormat="1"/>
    <row r="312" s="66" customFormat="1"/>
    <row r="313" s="66" customFormat="1"/>
    <row r="314" s="66" customFormat="1"/>
    <row r="315" s="66" customFormat="1"/>
    <row r="316" s="66" customFormat="1"/>
    <row r="317" s="66" customFormat="1"/>
    <row r="318" s="66" customFormat="1"/>
    <row r="319" s="66" customFormat="1"/>
    <row r="320" s="66" customFormat="1"/>
    <row r="321" s="66" customFormat="1"/>
    <row r="322" s="66" customFormat="1"/>
    <row r="323" s="66" customFormat="1"/>
    <row r="324" s="66" customFormat="1"/>
    <row r="325" s="66" customFormat="1"/>
    <row r="326" s="66" customFormat="1"/>
    <row r="327" s="66" customFormat="1"/>
    <row r="328" s="66" customFormat="1"/>
    <row r="329" s="66" customFormat="1"/>
    <row r="330" s="66" customFormat="1"/>
    <row r="331" s="66" customFormat="1"/>
    <row r="332" s="66" customFormat="1"/>
    <row r="333" s="66" customFormat="1"/>
    <row r="334" s="66" customFormat="1"/>
    <row r="335" s="66" customFormat="1"/>
    <row r="336" s="66" customFormat="1"/>
    <row r="337" s="66" customFormat="1"/>
    <row r="338" s="66" customFormat="1"/>
    <row r="339" s="66" customFormat="1"/>
    <row r="340" s="66" customFormat="1"/>
    <row r="341" s="66" customFormat="1"/>
    <row r="342" s="66" customFormat="1"/>
    <row r="343" s="66" customFormat="1"/>
    <row r="344" s="66" customFormat="1"/>
    <row r="345" s="66" customFormat="1"/>
    <row r="346" s="66" customFormat="1"/>
    <row r="347" s="66" customFormat="1"/>
    <row r="348" s="66" customFormat="1"/>
    <row r="349" s="66" customFormat="1"/>
    <row r="350" s="66" customFormat="1"/>
    <row r="351" s="66" customFormat="1"/>
    <row r="352" s="66" customFormat="1"/>
    <row r="353" s="66" customFormat="1"/>
    <row r="354" s="66" customFormat="1"/>
    <row r="355" s="66" customFormat="1"/>
    <row r="356" s="66" customFormat="1"/>
    <row r="357" s="66" customFormat="1"/>
    <row r="358" s="66" customFormat="1"/>
    <row r="359" s="66" customFormat="1"/>
    <row r="360" s="66" customFormat="1"/>
    <row r="361" s="66" customFormat="1"/>
    <row r="362" s="66" customFormat="1"/>
    <row r="363" s="66" customFormat="1"/>
    <row r="364" s="66" customFormat="1"/>
    <row r="365" s="66" customFormat="1"/>
    <row r="366" s="66" customFormat="1"/>
    <row r="367" s="66" customFormat="1"/>
    <row r="368" s="66" customFormat="1"/>
    <row r="369" s="66" customFormat="1"/>
    <row r="370" s="66" customFormat="1"/>
    <row r="371" s="66" customFormat="1"/>
    <row r="372" s="66" customFormat="1"/>
    <row r="373" s="66" customFormat="1"/>
    <row r="374" s="66" customFormat="1"/>
    <row r="375" s="66" customFormat="1"/>
    <row r="376" s="66" customFormat="1"/>
    <row r="377" s="66" customFormat="1"/>
    <row r="378" s="66" customFormat="1"/>
    <row r="379" s="66" customFormat="1"/>
    <row r="380" s="66" customFormat="1"/>
    <row r="381" s="66" customFormat="1"/>
    <row r="382" s="66" customFormat="1"/>
    <row r="383" s="66" customFormat="1"/>
    <row r="384" s="66" customFormat="1"/>
    <row r="385" s="66" customFormat="1"/>
    <row r="386" s="66" customFormat="1"/>
    <row r="387" s="66" customFormat="1"/>
    <row r="388" s="66" customFormat="1"/>
    <row r="389" s="66" customFormat="1"/>
    <row r="390" s="66" customFormat="1"/>
    <row r="391" s="66" customFormat="1"/>
    <row r="392" s="66" customFormat="1"/>
    <row r="393" s="66" customFormat="1"/>
    <row r="394" s="66" customFormat="1"/>
    <row r="395" s="66" customFormat="1"/>
    <row r="396" s="66" customFormat="1"/>
    <row r="397" s="66" customFormat="1"/>
    <row r="398" s="66" customFormat="1"/>
    <row r="399" s="66" customFormat="1"/>
    <row r="400" s="66" customFormat="1"/>
    <row r="401" s="66" customFormat="1"/>
    <row r="402" s="66" customFormat="1"/>
    <row r="403" s="66" customFormat="1"/>
    <row r="404" s="66" customFormat="1"/>
    <row r="405" s="66" customFormat="1"/>
    <row r="406" s="66" customFormat="1"/>
    <row r="407" s="66" customFormat="1"/>
    <row r="408" s="66" customFormat="1"/>
    <row r="409" s="66" customFormat="1"/>
    <row r="410" s="66" customFormat="1"/>
    <row r="411" s="66" customFormat="1"/>
    <row r="412" s="66" customFormat="1"/>
    <row r="413" s="66" customFormat="1"/>
    <row r="414" s="66" customFormat="1"/>
    <row r="415" s="66" customFormat="1"/>
    <row r="416" s="66" customFormat="1"/>
    <row r="417" s="66" customFormat="1"/>
    <row r="418" s="66" customFormat="1"/>
    <row r="419" s="66" customFormat="1"/>
    <row r="420" s="66" customFormat="1"/>
    <row r="421" s="66" customFormat="1"/>
    <row r="422" s="66" customFormat="1"/>
    <row r="423" s="66" customFormat="1"/>
    <row r="424" s="66" customFormat="1"/>
    <row r="425" s="66" customFormat="1"/>
    <row r="426" s="66" customFormat="1"/>
    <row r="427" s="66" customFormat="1"/>
    <row r="428" s="66" customFormat="1"/>
    <row r="429" s="66" customFormat="1"/>
    <row r="430" s="66" customFormat="1"/>
    <row r="431" s="66" customFormat="1"/>
    <row r="432" s="66" customFormat="1"/>
    <row r="433" s="66" customFormat="1"/>
    <row r="434" s="66" customFormat="1"/>
    <row r="435" s="66" customFormat="1"/>
    <row r="436" s="66" customFormat="1"/>
    <row r="437" s="66" customFormat="1"/>
    <row r="438" s="66" customFormat="1"/>
    <row r="439" s="66" customFormat="1"/>
    <row r="440" s="66" customFormat="1"/>
    <row r="441" s="66" customFormat="1"/>
    <row r="442" s="66" customFormat="1"/>
    <row r="443" s="66" customFormat="1"/>
    <row r="444" s="66" customFormat="1"/>
    <row r="445" s="66" customFormat="1"/>
    <row r="446" s="66" customFormat="1"/>
    <row r="447" s="66" customFormat="1"/>
    <row r="448" s="66" customFormat="1"/>
    <row r="449" s="66" customFormat="1"/>
    <row r="450" s="66" customFormat="1"/>
    <row r="451" s="66" customFormat="1"/>
    <row r="452" s="66" customFormat="1"/>
    <row r="453" s="66" customFormat="1"/>
    <row r="454" s="66" customFormat="1"/>
    <row r="455" s="66" customFormat="1"/>
    <row r="456" s="66" customFormat="1"/>
    <row r="457" s="66" customFormat="1"/>
    <row r="458" s="66" customFormat="1"/>
    <row r="459" s="66" customFormat="1"/>
    <row r="460" s="66" customFormat="1"/>
    <row r="461" s="66" customFormat="1"/>
    <row r="462" s="66" customFormat="1"/>
    <row r="463" s="66" customFormat="1"/>
    <row r="464" s="66" customFormat="1"/>
    <row r="465" s="66" customFormat="1"/>
    <row r="466" s="66" customFormat="1"/>
    <row r="467" s="66" customFormat="1"/>
    <row r="468" s="66" customFormat="1"/>
    <row r="469" s="66" customFormat="1"/>
    <row r="470" s="66" customFormat="1"/>
    <row r="471" s="66" customFormat="1"/>
    <row r="472" s="66" customFormat="1"/>
    <row r="473" s="66" customFormat="1"/>
    <row r="474" s="66" customFormat="1"/>
    <row r="475" s="66" customFormat="1"/>
    <row r="476" s="66" customFormat="1"/>
    <row r="477" s="66" customFormat="1"/>
    <row r="478" s="66" customFormat="1"/>
    <row r="479" s="66" customFormat="1"/>
    <row r="480" s="66" customFormat="1"/>
    <row r="481" s="66" customFormat="1"/>
    <row r="482" s="66" customFormat="1"/>
    <row r="483" s="66" customFormat="1"/>
    <row r="484" s="66" customFormat="1"/>
    <row r="485" s="66" customFormat="1"/>
    <row r="486" s="66" customFormat="1"/>
    <row r="487" s="66" customFormat="1"/>
    <row r="488" s="66" customFormat="1"/>
    <row r="489" s="66" customFormat="1"/>
    <row r="490" s="66" customFormat="1"/>
    <row r="491" s="66" customFormat="1"/>
    <row r="492" s="66" customFormat="1"/>
    <row r="493" s="66" customFormat="1"/>
    <row r="494" s="66" customFormat="1"/>
    <row r="495" s="66" customFormat="1"/>
    <row r="496" s="66" customFormat="1"/>
    <row r="497" s="66" customFormat="1"/>
    <row r="498" s="66" customFormat="1"/>
    <row r="499" s="66" customFormat="1"/>
    <row r="500" s="66" customFormat="1"/>
    <row r="501" s="66" customFormat="1"/>
    <row r="502" s="66" customFormat="1"/>
    <row r="503" s="66" customFormat="1"/>
    <row r="504" s="66" customFormat="1"/>
    <row r="505" s="66" customFormat="1"/>
    <row r="506" s="66" customFormat="1"/>
    <row r="507" s="66" customFormat="1"/>
    <row r="508" s="66" customFormat="1"/>
    <row r="509" s="66" customFormat="1"/>
    <row r="510" s="66" customFormat="1"/>
    <row r="511" s="66" customFormat="1"/>
    <row r="512" s="66" customFormat="1"/>
    <row r="513" s="66" customFormat="1"/>
    <row r="514" s="66" customFormat="1"/>
    <row r="515" s="66" customFormat="1"/>
    <row r="516" s="66" customFormat="1"/>
    <row r="517" s="66" customFormat="1"/>
    <row r="518" s="66" customFormat="1"/>
    <row r="519" s="66" customFormat="1"/>
    <row r="520" s="66" customFormat="1"/>
    <row r="521" s="66" customFormat="1"/>
    <row r="522" s="66" customFormat="1"/>
    <row r="523" s="66" customFormat="1"/>
    <row r="524" s="66" customFormat="1"/>
    <row r="525" s="66" customFormat="1"/>
    <row r="526" s="66" customFormat="1"/>
    <row r="527" s="66" customFormat="1"/>
    <row r="528" s="66" customFormat="1"/>
    <row r="529" s="66" customFormat="1"/>
    <row r="530" s="66" customFormat="1"/>
    <row r="531" s="66" customFormat="1"/>
    <row r="532" s="66" customFormat="1"/>
    <row r="533" s="66" customFormat="1"/>
    <row r="534" s="66" customFormat="1"/>
    <row r="535" s="66" customFormat="1"/>
    <row r="536" s="66" customFormat="1"/>
    <row r="537" s="66" customFormat="1"/>
    <row r="538" s="66" customFormat="1"/>
    <row r="539" s="66" customFormat="1"/>
    <row r="540" s="66" customFormat="1"/>
    <row r="541" s="66" customFormat="1"/>
    <row r="542" s="66" customFormat="1"/>
    <row r="543" s="66" customFormat="1"/>
    <row r="544" s="66" customFormat="1"/>
    <row r="545" spans="1:21" s="66" customFormat="1"/>
    <row r="546" spans="1:21" s="66" customFormat="1"/>
    <row r="547" spans="1:21" s="66" customFormat="1"/>
    <row r="548" spans="1:21" s="66" customFormat="1"/>
    <row r="549" spans="1:21" s="66" customFormat="1"/>
    <row r="550" spans="1:21" s="66" customFormat="1"/>
    <row r="551" spans="1:21" s="66" customFormat="1"/>
    <row r="552" spans="1:21" s="66" customFormat="1"/>
    <row r="553" spans="1:21" s="66" customFormat="1"/>
    <row r="554" spans="1:21" s="66" customFormat="1"/>
    <row r="555" spans="1:21" s="62" customForma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</row>
    <row r="556" spans="1:21" s="62" customForma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</row>
    <row r="557" spans="1:21" s="62" customForma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</row>
    <row r="558" spans="1:21" s="62" customForma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</row>
    <row r="559" spans="1:21" s="62" customForma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</row>
    <row r="560" spans="1:21" s="62" customForma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</row>
    <row r="561" spans="1:21" s="62" customForma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</row>
    <row r="562" spans="1:21" s="62" customForma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</row>
    <row r="563" spans="1:21" s="62" customForma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</row>
    <row r="564" spans="1:21" s="62" customForma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</row>
    <row r="565" spans="1:21" s="62" customForma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</row>
    <row r="566" spans="1:21" s="62" customForma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</row>
    <row r="567" spans="1:21" s="62" customForma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</row>
    <row r="568" spans="1:21" s="62" customForma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</row>
    <row r="569" spans="1:21" s="62" customForma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</row>
    <row r="570" spans="1:21" s="62" customForma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</row>
    <row r="571" spans="1:21" s="62" customForma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</row>
    <row r="572" spans="1:21" s="62" customForma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</row>
    <row r="573" spans="1:21" s="62" customForma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</row>
    <row r="574" spans="1:21" s="62" customForma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</row>
    <row r="575" spans="1:21" s="62" customForma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</row>
    <row r="576" spans="1:21" s="62" customForma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</row>
    <row r="577" spans="1:21" s="62" customForma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</row>
    <row r="578" spans="1:21" s="62" customForma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</row>
    <row r="579" spans="1:21" s="62" customForma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</row>
    <row r="580" spans="1:21" s="62" customForma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</row>
    <row r="581" spans="1:21" s="62" customForma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</row>
    <row r="582" spans="1:21" s="62" customForma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</row>
    <row r="583" spans="1:21" s="62" customForma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</row>
    <row r="584" spans="1:21" s="62" customForma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</row>
    <row r="585" spans="1:21" s="62" customForma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</row>
    <row r="586" spans="1:21" s="62" customForma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</row>
    <row r="587" spans="1:21" s="62" customFormat="1">
      <c r="C587" s="66"/>
      <c r="D587" s="66"/>
      <c r="E587" s="66"/>
      <c r="F587" s="66"/>
      <c r="G587" s="66"/>
      <c r="H587" s="66"/>
    </row>
  </sheetData>
  <mergeCells count="8">
    <mergeCell ref="P70:U70"/>
    <mergeCell ref="P72:U72"/>
    <mergeCell ref="G7:N7"/>
    <mergeCell ref="F11:J11"/>
    <mergeCell ref="N11:T11"/>
    <mergeCell ref="I12:J12"/>
    <mergeCell ref="N12:T12"/>
    <mergeCell ref="J14:L14"/>
  </mergeCells>
  <hyperlinks>
    <hyperlink ref="U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workbookViewId="0">
      <selection activeCell="E8" sqref="E8:J8"/>
    </sheetView>
  </sheetViews>
  <sheetFormatPr defaultColWidth="11.42578125" defaultRowHeight="15"/>
  <cols>
    <col min="1" max="1" width="7" customWidth="1"/>
    <col min="2" max="2" width="6.7109375" customWidth="1"/>
    <col min="3" max="3" width="6.42578125" customWidth="1"/>
    <col min="4" max="4" width="21.7109375" customWidth="1"/>
    <col min="5" max="5" width="5.7109375" customWidth="1"/>
    <col min="6" max="6" width="6.7109375" customWidth="1"/>
    <col min="7" max="7" width="4.28515625" customWidth="1"/>
    <col min="8" max="19" width="6" customWidth="1"/>
  </cols>
  <sheetData>
    <row r="1" spans="1:2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63"/>
      <c r="T1" s="63"/>
      <c r="U1" s="64" t="s">
        <v>235</v>
      </c>
    </row>
    <row r="2" spans="1:2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63"/>
      <c r="T2" s="63"/>
      <c r="U2" s="64" t="s">
        <v>236</v>
      </c>
    </row>
    <row r="3" spans="1:2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63"/>
      <c r="T3" s="63"/>
      <c r="U3" s="64" t="s">
        <v>237</v>
      </c>
    </row>
    <row r="4" spans="1:2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63"/>
      <c r="T4" s="63"/>
      <c r="U4" s="64" t="s">
        <v>238</v>
      </c>
    </row>
    <row r="5" spans="1:2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7"/>
      <c r="R5" s="67"/>
      <c r="S5" s="67"/>
      <c r="T5" s="67"/>
      <c r="U5" s="68" t="s">
        <v>239</v>
      </c>
    </row>
    <row r="6" spans="1:2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7"/>
      <c r="R6" s="67"/>
      <c r="S6" s="67"/>
      <c r="T6" s="67"/>
      <c r="U6" s="64" t="s">
        <v>240</v>
      </c>
    </row>
    <row r="7" spans="1:21" ht="18.75">
      <c r="A7" s="62"/>
      <c r="B7" s="62"/>
      <c r="C7" s="69"/>
      <c r="D7" s="70"/>
      <c r="E7" s="69"/>
      <c r="F7" s="69"/>
      <c r="G7" s="507" t="s">
        <v>241</v>
      </c>
      <c r="H7" s="507"/>
      <c r="I7" s="507"/>
      <c r="J7" s="507"/>
      <c r="K7" s="507"/>
      <c r="L7" s="507"/>
      <c r="M7" s="507"/>
      <c r="N7" s="507"/>
      <c r="O7" s="69"/>
      <c r="P7" s="69"/>
      <c r="Q7" s="69"/>
      <c r="R7" s="69"/>
      <c r="S7" s="69"/>
      <c r="T7" s="69"/>
      <c r="U7" s="69"/>
    </row>
    <row r="8" spans="1:21" s="73" customFormat="1" ht="15.75" customHeight="1">
      <c r="A8" s="74"/>
      <c r="B8" s="74"/>
      <c r="C8" s="74"/>
      <c r="D8" s="75" t="s">
        <v>55</v>
      </c>
      <c r="E8" s="505" t="s">
        <v>985</v>
      </c>
      <c r="F8" s="505"/>
      <c r="G8" s="505"/>
      <c r="H8" s="505"/>
      <c r="I8" s="505"/>
      <c r="J8" s="505"/>
      <c r="K8" s="74"/>
      <c r="L8" s="74"/>
      <c r="M8" s="75" t="s">
        <v>0</v>
      </c>
      <c r="N8" s="78" t="s">
        <v>98</v>
      </c>
      <c r="O8" s="78"/>
      <c r="P8" s="77"/>
      <c r="Q8" s="77"/>
      <c r="R8" s="77"/>
      <c r="S8" s="77" t="s">
        <v>986</v>
      </c>
      <c r="T8" s="77"/>
      <c r="U8" s="74"/>
    </row>
    <row r="9" spans="1:21" s="73" customFormat="1" ht="17.25" customHeight="1">
      <c r="D9" s="79" t="s">
        <v>56</v>
      </c>
      <c r="E9" s="80"/>
      <c r="F9" s="81">
        <v>42149</v>
      </c>
      <c r="G9" s="82" t="s">
        <v>53</v>
      </c>
      <c r="H9" s="82"/>
      <c r="I9" s="508"/>
      <c r="J9" s="508"/>
      <c r="K9" s="78"/>
      <c r="L9" s="74"/>
      <c r="M9" s="75" t="s">
        <v>54</v>
      </c>
      <c r="N9" s="77" t="s">
        <v>987</v>
      </c>
      <c r="O9" s="77"/>
      <c r="P9" s="77"/>
      <c r="Q9" s="77"/>
      <c r="R9" s="77"/>
      <c r="S9" s="77"/>
      <c r="T9" s="77"/>
    </row>
    <row r="10" spans="1:21">
      <c r="A10" s="71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5.75" thickBo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21" ht="15.75" thickBot="1">
      <c r="A12" s="309"/>
      <c r="B12" s="309"/>
      <c r="C12" s="309" t="s">
        <v>246</v>
      </c>
      <c r="D12" s="83" t="s">
        <v>13</v>
      </c>
      <c r="E12" s="309" t="s">
        <v>247</v>
      </c>
      <c r="F12" s="309"/>
      <c r="G12" s="309" t="s">
        <v>248</v>
      </c>
      <c r="H12" s="519" t="s">
        <v>249</v>
      </c>
      <c r="I12" s="520"/>
      <c r="J12" s="521"/>
      <c r="K12" s="314" t="s">
        <v>250</v>
      </c>
      <c r="L12" s="87"/>
      <c r="M12" s="87" t="s">
        <v>251</v>
      </c>
      <c r="N12" s="87"/>
      <c r="O12" s="309" t="s">
        <v>250</v>
      </c>
      <c r="P12" s="309"/>
      <c r="Q12" s="309"/>
      <c r="R12" s="309"/>
      <c r="S12" s="309"/>
    </row>
    <row r="13" spans="1:21" ht="15.75" thickBot="1">
      <c r="A13" s="91" t="s">
        <v>253</v>
      </c>
      <c r="B13" s="91" t="s">
        <v>42</v>
      </c>
      <c r="C13" s="91" t="s">
        <v>254</v>
      </c>
      <c r="D13" s="90" t="s">
        <v>255</v>
      </c>
      <c r="E13" s="91" t="s">
        <v>256</v>
      </c>
      <c r="F13" s="91" t="s">
        <v>1</v>
      </c>
      <c r="G13" s="91" t="s">
        <v>246</v>
      </c>
      <c r="H13" s="87">
        <v>1</v>
      </c>
      <c r="I13" s="87">
        <v>2</v>
      </c>
      <c r="J13" s="87">
        <v>3</v>
      </c>
      <c r="K13" s="87" t="s">
        <v>257</v>
      </c>
      <c r="L13" s="87">
        <v>1</v>
      </c>
      <c r="M13" s="87">
        <v>2</v>
      </c>
      <c r="N13" s="87">
        <v>3</v>
      </c>
      <c r="O13" s="91" t="s">
        <v>258</v>
      </c>
      <c r="P13" s="91" t="s">
        <v>3</v>
      </c>
      <c r="Q13" s="91" t="s">
        <v>44</v>
      </c>
      <c r="R13" s="91" t="s">
        <v>988</v>
      </c>
      <c r="S13" s="91" t="s">
        <v>989</v>
      </c>
    </row>
    <row r="14" spans="1:21">
      <c r="A14" s="103" t="s">
        <v>259</v>
      </c>
      <c r="B14" s="2"/>
      <c r="C14" s="2">
        <v>35</v>
      </c>
      <c r="D14" s="2" t="s">
        <v>990</v>
      </c>
      <c r="E14" s="3">
        <v>2003</v>
      </c>
      <c r="F14" s="3" t="s">
        <v>991</v>
      </c>
      <c r="G14" s="2">
        <v>34.85</v>
      </c>
      <c r="H14" s="2">
        <v>25</v>
      </c>
      <c r="I14" s="2">
        <v>27</v>
      </c>
      <c r="J14" s="2">
        <v>-29</v>
      </c>
      <c r="K14" s="2"/>
      <c r="L14" s="2">
        <v>35</v>
      </c>
      <c r="M14" s="2">
        <v>-37</v>
      </c>
      <c r="N14" s="2">
        <v>37</v>
      </c>
      <c r="O14" s="2"/>
      <c r="P14" s="2">
        <v>64</v>
      </c>
      <c r="Q14" s="2">
        <v>144.60977784253978</v>
      </c>
      <c r="R14" s="2">
        <v>2</v>
      </c>
      <c r="S14" s="2">
        <v>25</v>
      </c>
    </row>
    <row r="15" spans="1:21">
      <c r="A15" s="2" t="s">
        <v>259</v>
      </c>
      <c r="B15" s="2"/>
      <c r="C15" s="2">
        <v>48</v>
      </c>
      <c r="D15" s="2" t="s">
        <v>992</v>
      </c>
      <c r="E15" s="3">
        <v>2000</v>
      </c>
      <c r="F15" s="3" t="s">
        <v>993</v>
      </c>
      <c r="G15" s="2">
        <v>45.8</v>
      </c>
      <c r="H15" s="2">
        <v>23</v>
      </c>
      <c r="I15" s="2">
        <v>26</v>
      </c>
      <c r="J15" s="2">
        <v>-28</v>
      </c>
      <c r="K15" s="2"/>
      <c r="L15" s="2">
        <v>40</v>
      </c>
      <c r="M15" s="2">
        <v>43</v>
      </c>
      <c r="N15" s="2">
        <v>45</v>
      </c>
      <c r="O15" s="2"/>
      <c r="P15" s="2">
        <v>71</v>
      </c>
      <c r="Q15" s="2">
        <v>121.38174290725121</v>
      </c>
      <c r="R15" s="2">
        <v>1</v>
      </c>
      <c r="S15" s="2">
        <v>28</v>
      </c>
    </row>
    <row r="16" spans="1:21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2" t="s">
        <v>259</v>
      </c>
      <c r="B17" s="2"/>
      <c r="C17" s="2">
        <v>58</v>
      </c>
      <c r="D17" s="2" t="s">
        <v>994</v>
      </c>
      <c r="E17" s="3">
        <v>1963</v>
      </c>
      <c r="F17" s="3"/>
      <c r="G17" s="2">
        <v>55.8</v>
      </c>
      <c r="H17" s="2">
        <v>30</v>
      </c>
      <c r="I17" s="2">
        <v>34</v>
      </c>
      <c r="J17" s="2">
        <v>-38</v>
      </c>
      <c r="K17" s="2"/>
      <c r="L17" s="2">
        <v>38</v>
      </c>
      <c r="M17" s="2">
        <v>43</v>
      </c>
      <c r="N17" s="2">
        <v>-48</v>
      </c>
      <c r="O17" s="2"/>
      <c r="P17" s="2">
        <v>77</v>
      </c>
      <c r="Q17" s="2">
        <v>111.57615275872597</v>
      </c>
      <c r="R17" s="2"/>
      <c r="S17" s="2">
        <v>20</v>
      </c>
    </row>
    <row r="18" spans="1:19">
      <c r="A18" s="2" t="s">
        <v>259</v>
      </c>
      <c r="B18" s="2"/>
      <c r="C18" s="2">
        <v>58</v>
      </c>
      <c r="D18" s="2" t="s">
        <v>995</v>
      </c>
      <c r="E18" s="3">
        <v>1982</v>
      </c>
      <c r="F18" s="3" t="s">
        <v>996</v>
      </c>
      <c r="G18" s="2">
        <v>51.9</v>
      </c>
      <c r="H18" s="2">
        <v>-35</v>
      </c>
      <c r="I18" s="2">
        <v>35</v>
      </c>
      <c r="J18" s="2">
        <v>-37</v>
      </c>
      <c r="K18" s="2"/>
      <c r="L18" s="2">
        <v>48</v>
      </c>
      <c r="M18" s="2">
        <v>51</v>
      </c>
      <c r="N18" s="2">
        <v>53</v>
      </c>
      <c r="O18" s="2"/>
      <c r="P18" s="2">
        <v>88</v>
      </c>
      <c r="Q18" s="2">
        <v>135.01357484752916</v>
      </c>
      <c r="R18" s="2"/>
      <c r="S18" s="2">
        <v>21</v>
      </c>
    </row>
    <row r="19" spans="1:19">
      <c r="A19" s="2" t="s">
        <v>259</v>
      </c>
      <c r="B19" s="2"/>
      <c r="C19" s="2">
        <v>58</v>
      </c>
      <c r="D19" s="2" t="s">
        <v>997</v>
      </c>
      <c r="E19" s="3">
        <v>1998</v>
      </c>
      <c r="F19" s="3" t="s">
        <v>998</v>
      </c>
      <c r="G19" s="2">
        <v>56.9</v>
      </c>
      <c r="H19" s="2">
        <v>36</v>
      </c>
      <c r="I19" s="2">
        <v>40</v>
      </c>
      <c r="J19" s="2">
        <v>44</v>
      </c>
      <c r="K19" s="2"/>
      <c r="L19" s="2">
        <v>54</v>
      </c>
      <c r="M19" s="2">
        <v>-60</v>
      </c>
      <c r="N19" s="2">
        <v>61</v>
      </c>
      <c r="O19" s="2"/>
      <c r="P19" s="2">
        <v>105</v>
      </c>
      <c r="Q19" s="2">
        <v>149.92987822391854</v>
      </c>
      <c r="R19" s="2"/>
      <c r="S19" s="2">
        <v>21</v>
      </c>
    </row>
    <row r="20" spans="1:19">
      <c r="A20" s="2" t="s">
        <v>259</v>
      </c>
      <c r="B20" s="2"/>
      <c r="C20" s="2">
        <v>58</v>
      </c>
      <c r="D20" s="2" t="s">
        <v>999</v>
      </c>
      <c r="E20" s="3">
        <v>1997</v>
      </c>
      <c r="F20" s="3" t="s">
        <v>993</v>
      </c>
      <c r="G20" s="2">
        <v>57.85</v>
      </c>
      <c r="H20" s="2">
        <v>38</v>
      </c>
      <c r="I20" s="2">
        <v>43</v>
      </c>
      <c r="J20" s="2">
        <v>48</v>
      </c>
      <c r="K20" s="2"/>
      <c r="L20" s="2">
        <v>65</v>
      </c>
      <c r="M20" s="2">
        <v>71</v>
      </c>
      <c r="N20" s="2">
        <v>77</v>
      </c>
      <c r="O20" s="2"/>
      <c r="P20" s="2">
        <v>125</v>
      </c>
      <c r="Q20" s="2">
        <v>176.31813699635612</v>
      </c>
      <c r="R20" s="2"/>
      <c r="S20" s="2">
        <v>23</v>
      </c>
    </row>
    <row r="21" spans="1:19">
      <c r="A21" s="2" t="s">
        <v>259</v>
      </c>
      <c r="B21" s="2"/>
      <c r="C21" s="2">
        <v>58</v>
      </c>
      <c r="D21" s="2" t="s">
        <v>1000</v>
      </c>
      <c r="E21" s="3">
        <v>1996</v>
      </c>
      <c r="F21" s="3" t="s">
        <v>993</v>
      </c>
      <c r="G21" s="2">
        <v>51.3</v>
      </c>
      <c r="H21" s="2">
        <v>41</v>
      </c>
      <c r="I21" s="2">
        <v>43</v>
      </c>
      <c r="J21" s="2">
        <v>-45</v>
      </c>
      <c r="K21" s="2"/>
      <c r="L21" s="2">
        <v>-56</v>
      </c>
      <c r="M21" s="2">
        <v>56</v>
      </c>
      <c r="N21" s="2">
        <v>59</v>
      </c>
      <c r="O21" s="2"/>
      <c r="P21" s="2">
        <v>102</v>
      </c>
      <c r="Q21" s="2">
        <v>157.99477352798704</v>
      </c>
      <c r="R21" s="2"/>
      <c r="S21" s="2">
        <v>22</v>
      </c>
    </row>
    <row r="22" spans="1:19">
      <c r="A22" s="2" t="s">
        <v>259</v>
      </c>
      <c r="B22" s="2"/>
      <c r="C22" s="2">
        <v>58</v>
      </c>
      <c r="D22" s="2" t="s">
        <v>1001</v>
      </c>
      <c r="E22" s="3">
        <v>1997</v>
      </c>
      <c r="F22" s="3"/>
      <c r="G22" s="2">
        <v>51.65</v>
      </c>
      <c r="H22" s="2">
        <v>44</v>
      </c>
      <c r="I22" s="2">
        <v>47</v>
      </c>
      <c r="J22" s="2">
        <v>51</v>
      </c>
      <c r="K22" s="2"/>
      <c r="L22" s="2">
        <v>61</v>
      </c>
      <c r="M22" s="2">
        <v>70</v>
      </c>
      <c r="N22" s="2">
        <v>74</v>
      </c>
      <c r="O22" s="2"/>
      <c r="P22" s="2">
        <v>125</v>
      </c>
      <c r="Q22" s="2">
        <v>192.54028360342917</v>
      </c>
      <c r="R22" s="2"/>
      <c r="S22" s="2">
        <v>25</v>
      </c>
    </row>
    <row r="23" spans="1:19">
      <c r="A23" s="2" t="s">
        <v>259</v>
      </c>
      <c r="B23" s="2"/>
      <c r="C23" s="2">
        <v>58</v>
      </c>
      <c r="D23" s="2" t="s">
        <v>1002</v>
      </c>
      <c r="E23" s="3">
        <v>2000</v>
      </c>
      <c r="F23" s="3" t="s">
        <v>1003</v>
      </c>
      <c r="G23" s="2">
        <v>57.9</v>
      </c>
      <c r="H23" s="2">
        <v>45</v>
      </c>
      <c r="I23" s="2">
        <v>-47</v>
      </c>
      <c r="J23" s="2">
        <v>47</v>
      </c>
      <c r="K23" s="2"/>
      <c r="L23" s="2">
        <v>59</v>
      </c>
      <c r="M23" s="2">
        <v>-62</v>
      </c>
      <c r="N23" s="2">
        <v>-62</v>
      </c>
      <c r="O23" s="2"/>
      <c r="P23" s="2">
        <v>106</v>
      </c>
      <c r="Q23" s="2">
        <v>149.42326956679307</v>
      </c>
      <c r="R23" s="2"/>
      <c r="S23" s="2">
        <v>22</v>
      </c>
    </row>
    <row r="24" spans="1:19">
      <c r="A24" s="2" t="s">
        <v>259</v>
      </c>
      <c r="B24" s="2"/>
      <c r="C24" s="2">
        <v>58</v>
      </c>
      <c r="D24" s="2" t="s">
        <v>1004</v>
      </c>
      <c r="E24" s="3">
        <v>1996</v>
      </c>
      <c r="F24" s="3" t="s">
        <v>1003</v>
      </c>
      <c r="G24" s="2">
        <v>52.5</v>
      </c>
      <c r="H24" s="2">
        <v>45</v>
      </c>
      <c r="I24" s="2">
        <v>-47</v>
      </c>
      <c r="J24" s="2">
        <v>-47</v>
      </c>
      <c r="K24" s="2"/>
      <c r="L24" s="2">
        <v>-56</v>
      </c>
      <c r="M24" s="2">
        <v>-56</v>
      </c>
      <c r="N24" s="2">
        <v>-56</v>
      </c>
      <c r="O24" s="2"/>
      <c r="P24" s="2"/>
      <c r="Q24" s="2"/>
      <c r="R24" s="2"/>
      <c r="S24" s="2">
        <v>0</v>
      </c>
    </row>
    <row r="25" spans="1:19">
      <c r="A25" s="2" t="s">
        <v>259</v>
      </c>
      <c r="B25" s="2"/>
      <c r="C25" s="2">
        <v>58</v>
      </c>
      <c r="D25" s="2" t="s">
        <v>982</v>
      </c>
      <c r="E25" s="3">
        <v>1997</v>
      </c>
      <c r="F25" s="3" t="s">
        <v>1003</v>
      </c>
      <c r="G25" s="2">
        <v>52.05</v>
      </c>
      <c r="H25" s="2">
        <v>50</v>
      </c>
      <c r="I25" s="2">
        <v>-53</v>
      </c>
      <c r="J25" s="2">
        <v>53</v>
      </c>
      <c r="K25" s="2"/>
      <c r="L25" s="2">
        <v>65</v>
      </c>
      <c r="M25" s="2">
        <v>69</v>
      </c>
      <c r="N25" s="2">
        <v>73</v>
      </c>
      <c r="O25" s="2"/>
      <c r="P25" s="2">
        <v>126</v>
      </c>
      <c r="Q25" s="2">
        <v>192.86034735249658</v>
      </c>
      <c r="R25" s="2">
        <v>3</v>
      </c>
      <c r="S25" s="2">
        <v>28</v>
      </c>
    </row>
    <row r="26" spans="1:19">
      <c r="A26" s="2" t="s">
        <v>259</v>
      </c>
      <c r="B26" s="2"/>
      <c r="C26" s="2">
        <v>58</v>
      </c>
      <c r="D26" s="2" t="s">
        <v>1005</v>
      </c>
      <c r="E26" s="3">
        <v>1981</v>
      </c>
      <c r="F26" s="3" t="s">
        <v>1006</v>
      </c>
      <c r="G26" s="2">
        <v>57.3</v>
      </c>
      <c r="H26" s="2">
        <v>-55</v>
      </c>
      <c r="I26" s="2">
        <v>-57</v>
      </c>
      <c r="J26" s="2">
        <v>-57</v>
      </c>
      <c r="K26" s="2"/>
      <c r="L26" s="2">
        <v>74</v>
      </c>
      <c r="M26" s="2">
        <v>76</v>
      </c>
      <c r="N26" s="2">
        <v>-80</v>
      </c>
      <c r="O26" s="2"/>
      <c r="P26" s="2"/>
      <c r="Q26" s="2"/>
      <c r="R26" s="2"/>
      <c r="S26" s="2">
        <v>0</v>
      </c>
    </row>
    <row r="27" spans="1:19">
      <c r="A27" s="2" t="s">
        <v>259</v>
      </c>
      <c r="B27" s="2"/>
      <c r="C27" s="2">
        <v>58</v>
      </c>
      <c r="D27" s="2" t="s">
        <v>1007</v>
      </c>
      <c r="E27" s="3">
        <v>1992</v>
      </c>
      <c r="F27" s="3"/>
      <c r="G27" s="2">
        <v>56.15</v>
      </c>
      <c r="H27" s="2">
        <v>57</v>
      </c>
      <c r="I27" s="2">
        <v>61</v>
      </c>
      <c r="J27" s="2">
        <v>-65</v>
      </c>
      <c r="K27" s="2"/>
      <c r="L27" s="2">
        <v>72</v>
      </c>
      <c r="M27" s="2">
        <v>78</v>
      </c>
      <c r="N27" s="2">
        <v>82</v>
      </c>
      <c r="O27" s="2"/>
      <c r="P27" s="2">
        <v>143</v>
      </c>
      <c r="Q27" s="2">
        <v>206.23318366621641</v>
      </c>
      <c r="R27" s="2">
        <v>2</v>
      </c>
      <c r="S27" s="2">
        <v>25</v>
      </c>
    </row>
    <row r="28" spans="1:19">
      <c r="A28" s="2" t="s">
        <v>259</v>
      </c>
      <c r="B28" s="2"/>
      <c r="C28" s="2">
        <v>58</v>
      </c>
      <c r="D28" s="2" t="s">
        <v>1008</v>
      </c>
      <c r="E28" s="3">
        <v>1988</v>
      </c>
      <c r="F28" s="3" t="s">
        <v>1009</v>
      </c>
      <c r="G28" s="2">
        <v>57.85</v>
      </c>
      <c r="H28" s="2">
        <v>-78</v>
      </c>
      <c r="I28" s="2">
        <v>-78</v>
      </c>
      <c r="J28" s="2">
        <v>78</v>
      </c>
      <c r="K28" s="2"/>
      <c r="L28" s="2">
        <v>88</v>
      </c>
      <c r="M28" s="2">
        <v>91</v>
      </c>
      <c r="N28" s="2">
        <v>95</v>
      </c>
      <c r="O28" s="2"/>
      <c r="P28" s="2">
        <v>173</v>
      </c>
      <c r="Q28" s="2">
        <v>244.02430160295688</v>
      </c>
      <c r="R28" s="2">
        <v>1</v>
      </c>
      <c r="S28" s="2">
        <v>28</v>
      </c>
    </row>
    <row r="29" spans="1:19">
      <c r="A29" s="2" t="s">
        <v>259</v>
      </c>
      <c r="B29" s="2"/>
      <c r="C29" s="2">
        <v>58</v>
      </c>
      <c r="D29" s="2" t="s">
        <v>1010</v>
      </c>
      <c r="E29" s="3">
        <v>1973</v>
      </c>
      <c r="F29" s="3"/>
      <c r="G29" s="2">
        <v>52.5</v>
      </c>
      <c r="H29" s="2">
        <v>48</v>
      </c>
      <c r="I29" s="2">
        <v>-52</v>
      </c>
      <c r="J29" s="2">
        <v>-52</v>
      </c>
      <c r="K29" s="2"/>
      <c r="L29" s="2">
        <v>60</v>
      </c>
      <c r="M29" s="2">
        <v>70</v>
      </c>
      <c r="N29" s="2">
        <v>-72</v>
      </c>
      <c r="O29" s="2"/>
      <c r="P29" s="2">
        <v>118</v>
      </c>
      <c r="Q29" s="2">
        <v>179.3583675409113</v>
      </c>
      <c r="R29" s="2"/>
      <c r="S29" s="2">
        <v>23</v>
      </c>
    </row>
    <row r="30" spans="1:19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 t="s">
        <v>259</v>
      </c>
      <c r="B32" s="2"/>
      <c r="C32" s="2">
        <v>63</v>
      </c>
      <c r="D32" s="2" t="s">
        <v>1011</v>
      </c>
      <c r="E32" s="2">
        <v>1986</v>
      </c>
      <c r="F32" s="2" t="s">
        <v>993</v>
      </c>
      <c r="G32" s="2">
        <v>62.5</v>
      </c>
      <c r="H32" s="2">
        <v>-50</v>
      </c>
      <c r="I32" s="2">
        <v>50</v>
      </c>
      <c r="J32" s="2">
        <v>53</v>
      </c>
      <c r="K32" s="2"/>
      <c r="L32" s="2">
        <v>70</v>
      </c>
      <c r="M32" s="2">
        <v>74</v>
      </c>
      <c r="N32" s="2">
        <v>77</v>
      </c>
      <c r="O32" s="2"/>
      <c r="P32" s="2">
        <v>130</v>
      </c>
      <c r="Q32" s="2">
        <v>173.68253999664751</v>
      </c>
      <c r="R32" s="2">
        <v>1</v>
      </c>
      <c r="S32" s="2">
        <v>28</v>
      </c>
    </row>
    <row r="33" spans="1:19">
      <c r="A33" s="2" t="s">
        <v>259</v>
      </c>
      <c r="B33" s="2"/>
      <c r="C33" s="2">
        <v>63</v>
      </c>
      <c r="D33" s="2" t="s">
        <v>1012</v>
      </c>
      <c r="E33" s="2">
        <v>2015</v>
      </c>
      <c r="F33" s="2" t="s">
        <v>993</v>
      </c>
      <c r="G33" s="2">
        <v>60.5</v>
      </c>
      <c r="H33" s="2">
        <v>54</v>
      </c>
      <c r="I33" s="2">
        <v>57</v>
      </c>
      <c r="J33" s="2">
        <v>-60</v>
      </c>
      <c r="K33" s="2"/>
      <c r="L33" s="2">
        <v>-67</v>
      </c>
      <c r="M33" s="2">
        <v>68</v>
      </c>
      <c r="N33" s="2">
        <v>-71</v>
      </c>
      <c r="O33" s="2"/>
      <c r="P33" s="2">
        <v>125</v>
      </c>
      <c r="Q33" s="2">
        <v>170.76277669941803</v>
      </c>
      <c r="R33" s="2">
        <v>3</v>
      </c>
      <c r="S33" s="2">
        <v>23</v>
      </c>
    </row>
    <row r="34" spans="1:19">
      <c r="A34" s="2" t="s">
        <v>259</v>
      </c>
      <c r="B34" s="2"/>
      <c r="C34" s="2">
        <v>63</v>
      </c>
      <c r="D34" s="2" t="s">
        <v>1013</v>
      </c>
      <c r="E34" s="2">
        <v>1998</v>
      </c>
      <c r="F34" s="2" t="s">
        <v>1003</v>
      </c>
      <c r="G34" s="2">
        <v>67.8</v>
      </c>
      <c r="H34" s="2">
        <v>-52</v>
      </c>
      <c r="I34" s="2">
        <v>-52</v>
      </c>
      <c r="J34" s="2">
        <v>52</v>
      </c>
      <c r="K34" s="2"/>
      <c r="L34" s="2">
        <v>65</v>
      </c>
      <c r="M34" s="2">
        <v>-69</v>
      </c>
      <c r="N34" s="2">
        <v>-69</v>
      </c>
      <c r="O34" s="2"/>
      <c r="P34" s="2">
        <v>117</v>
      </c>
      <c r="Q34" s="2">
        <v>148.37675309814057</v>
      </c>
      <c r="R34" s="2"/>
      <c r="S34" s="2">
        <v>28</v>
      </c>
    </row>
    <row r="35" spans="1:19">
      <c r="A35" s="2" t="s">
        <v>259</v>
      </c>
      <c r="B35" s="2"/>
      <c r="C35" s="2">
        <v>63</v>
      </c>
      <c r="D35" s="2" t="s">
        <v>1014</v>
      </c>
      <c r="E35" s="2">
        <v>1998</v>
      </c>
      <c r="F35" s="2" t="s">
        <v>1003</v>
      </c>
      <c r="G35" s="2">
        <v>60.8</v>
      </c>
      <c r="H35" s="2">
        <v>-53</v>
      </c>
      <c r="I35" s="2">
        <v>-53</v>
      </c>
      <c r="J35" s="2">
        <v>-53</v>
      </c>
      <c r="K35" s="2"/>
      <c r="L35" s="2">
        <v>64</v>
      </c>
      <c r="M35" s="2">
        <v>-68</v>
      </c>
      <c r="N35" s="2">
        <v>-69</v>
      </c>
      <c r="O35" s="2"/>
      <c r="P35" s="2"/>
      <c r="Q35" s="2"/>
      <c r="R35" s="2"/>
      <c r="S35" s="2">
        <v>0</v>
      </c>
    </row>
    <row r="36" spans="1:19">
      <c r="A36" s="2" t="s">
        <v>259</v>
      </c>
      <c r="B36" s="2"/>
      <c r="C36" s="2">
        <v>63</v>
      </c>
      <c r="D36" s="2" t="s">
        <v>1015</v>
      </c>
      <c r="E36" s="2">
        <v>1987</v>
      </c>
      <c r="F36" s="2"/>
      <c r="G36" s="2">
        <v>59.9</v>
      </c>
      <c r="H36" s="2">
        <v>55</v>
      </c>
      <c r="I36" s="2">
        <v>-57</v>
      </c>
      <c r="J36" s="2">
        <v>-57</v>
      </c>
      <c r="K36" s="2"/>
      <c r="L36" s="2">
        <v>59</v>
      </c>
      <c r="M36" s="2">
        <v>62</v>
      </c>
      <c r="N36" s="2">
        <v>64</v>
      </c>
      <c r="O36" s="2"/>
      <c r="P36" s="2">
        <v>119</v>
      </c>
      <c r="Q36" s="2">
        <v>163.70628508996791</v>
      </c>
      <c r="R36" s="2"/>
      <c r="S36" s="2">
        <v>22</v>
      </c>
    </row>
    <row r="37" spans="1:19">
      <c r="A37" s="2" t="s">
        <v>259</v>
      </c>
      <c r="B37" s="2"/>
      <c r="C37" s="2">
        <v>63</v>
      </c>
      <c r="D37" s="2" t="s">
        <v>1016</v>
      </c>
      <c r="E37" s="2">
        <v>1994</v>
      </c>
      <c r="F37" s="2" t="s">
        <v>585</v>
      </c>
      <c r="G37" s="2">
        <v>62.8</v>
      </c>
      <c r="H37" s="2">
        <v>55</v>
      </c>
      <c r="I37" s="2">
        <v>-58</v>
      </c>
      <c r="J37" s="2">
        <v>-58</v>
      </c>
      <c r="K37" s="2"/>
      <c r="L37" s="2">
        <v>-63</v>
      </c>
      <c r="M37" s="2">
        <v>66</v>
      </c>
      <c r="N37" s="2">
        <v>71</v>
      </c>
      <c r="O37" s="2"/>
      <c r="P37" s="2">
        <v>126</v>
      </c>
      <c r="Q37" s="2">
        <v>167.79916003627869</v>
      </c>
      <c r="R37" s="2">
        <v>2</v>
      </c>
      <c r="S37" s="2">
        <v>25</v>
      </c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 t="s">
        <v>259</v>
      </c>
      <c r="B39" s="2"/>
      <c r="C39" s="2">
        <v>69</v>
      </c>
      <c r="D39" s="2" t="s">
        <v>1017</v>
      </c>
      <c r="E39" s="2">
        <v>1998</v>
      </c>
      <c r="F39" s="2"/>
      <c r="G39" s="2">
        <v>64.599999999999994</v>
      </c>
      <c r="H39" s="2">
        <v>49</v>
      </c>
      <c r="I39" s="2">
        <v>-53</v>
      </c>
      <c r="J39" s="2">
        <v>-53</v>
      </c>
      <c r="K39" s="2"/>
      <c r="L39" s="2">
        <v>66</v>
      </c>
      <c r="M39" s="2">
        <v>-70</v>
      </c>
      <c r="N39" s="2">
        <v>70</v>
      </c>
      <c r="O39" s="2"/>
      <c r="P39" s="2">
        <v>119</v>
      </c>
      <c r="Q39" s="2">
        <v>155.56077923635604</v>
      </c>
      <c r="R39" s="2">
        <v>3</v>
      </c>
      <c r="S39" s="2">
        <v>28</v>
      </c>
    </row>
    <row r="40" spans="1:19">
      <c r="A40" s="2" t="s">
        <v>259</v>
      </c>
      <c r="B40" s="2"/>
      <c r="C40" s="2">
        <v>69</v>
      </c>
      <c r="D40" s="2" t="s">
        <v>1018</v>
      </c>
      <c r="E40" s="2">
        <v>1980</v>
      </c>
      <c r="F40" s="2"/>
      <c r="G40" s="2">
        <v>68.400000000000006</v>
      </c>
      <c r="H40" s="2">
        <v>-57</v>
      </c>
      <c r="I40" s="2">
        <v>57</v>
      </c>
      <c r="J40" s="2">
        <v>-63</v>
      </c>
      <c r="K40" s="2"/>
      <c r="L40" s="2">
        <v>75</v>
      </c>
      <c r="M40" s="2">
        <v>-80</v>
      </c>
      <c r="N40" s="2">
        <v>-86</v>
      </c>
      <c r="O40" s="2"/>
      <c r="P40" s="2">
        <v>132</v>
      </c>
      <c r="Q40" s="2">
        <v>166.50932434678646</v>
      </c>
      <c r="R40" s="2">
        <v>2</v>
      </c>
      <c r="S40" s="2">
        <v>28</v>
      </c>
    </row>
    <row r="41" spans="1:19">
      <c r="A41" s="2" t="s">
        <v>259</v>
      </c>
      <c r="B41" s="2"/>
      <c r="C41" s="2">
        <v>69</v>
      </c>
      <c r="D41" s="2" t="s">
        <v>1019</v>
      </c>
      <c r="E41" s="2">
        <v>1992</v>
      </c>
      <c r="F41" s="2"/>
      <c r="G41" s="2">
        <v>63.4</v>
      </c>
      <c r="H41" s="2">
        <v>-63</v>
      </c>
      <c r="I41" s="2">
        <v>-63</v>
      </c>
      <c r="J41" s="2">
        <v>-63</v>
      </c>
      <c r="K41" s="2"/>
      <c r="L41" s="2">
        <v>75</v>
      </c>
      <c r="M41" s="2">
        <v>-80</v>
      </c>
      <c r="N41" s="2">
        <v>82</v>
      </c>
      <c r="O41" s="2"/>
      <c r="P41" s="2"/>
      <c r="Q41" s="2"/>
      <c r="R41" s="2" t="s">
        <v>1020</v>
      </c>
      <c r="S41" s="2">
        <v>0</v>
      </c>
    </row>
    <row r="42" spans="1:19">
      <c r="A42" s="2" t="s">
        <v>259</v>
      </c>
      <c r="B42" s="2"/>
      <c r="C42" s="2">
        <v>69</v>
      </c>
      <c r="D42" s="2" t="s">
        <v>1021</v>
      </c>
      <c r="E42" s="2">
        <v>1987</v>
      </c>
      <c r="F42" s="2" t="s">
        <v>1022</v>
      </c>
      <c r="G42" s="2">
        <v>68</v>
      </c>
      <c r="H42" s="2">
        <v>75</v>
      </c>
      <c r="I42" s="2">
        <v>-79</v>
      </c>
      <c r="J42" s="2">
        <v>-79</v>
      </c>
      <c r="K42" s="2"/>
      <c r="L42" s="2">
        <v>-95</v>
      </c>
      <c r="M42" s="2">
        <v>95</v>
      </c>
      <c r="N42" s="2">
        <v>-100</v>
      </c>
      <c r="O42" s="2"/>
      <c r="P42" s="2">
        <v>170</v>
      </c>
      <c r="Q42" s="2">
        <v>215.20479268476791</v>
      </c>
      <c r="R42" s="2">
        <v>1</v>
      </c>
      <c r="S42" s="2">
        <v>28</v>
      </c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 t="s">
        <v>259</v>
      </c>
      <c r="B44" s="2"/>
      <c r="C44" s="2">
        <v>75</v>
      </c>
      <c r="D44" s="2" t="s">
        <v>1023</v>
      </c>
      <c r="E44" s="2">
        <v>1993</v>
      </c>
      <c r="F44" s="2" t="s">
        <v>585</v>
      </c>
      <c r="G44" s="2">
        <v>74.099999999999994</v>
      </c>
      <c r="H44" s="2">
        <v>45</v>
      </c>
      <c r="I44" s="2">
        <v>49</v>
      </c>
      <c r="J44" s="2">
        <v>52</v>
      </c>
      <c r="K44" s="2"/>
      <c r="L44" s="2">
        <v>56</v>
      </c>
      <c r="M44" s="2">
        <v>62</v>
      </c>
      <c r="N44" s="2">
        <v>-69</v>
      </c>
      <c r="O44" s="2"/>
      <c r="P44" s="2">
        <v>114</v>
      </c>
      <c r="Q44" s="2">
        <v>137.38470822388027</v>
      </c>
      <c r="R44" s="2">
        <v>3</v>
      </c>
      <c r="S44" s="2">
        <v>25</v>
      </c>
    </row>
    <row r="45" spans="1:19">
      <c r="A45" s="2" t="s">
        <v>259</v>
      </c>
      <c r="B45" s="2"/>
      <c r="C45" s="2">
        <v>75</v>
      </c>
      <c r="D45" s="2" t="s">
        <v>1024</v>
      </c>
      <c r="E45" s="2">
        <v>1996</v>
      </c>
      <c r="F45" s="2" t="s">
        <v>585</v>
      </c>
      <c r="G45" s="2">
        <v>74.5</v>
      </c>
      <c r="H45" s="2">
        <v>56</v>
      </c>
      <c r="I45" s="2">
        <v>58</v>
      </c>
      <c r="J45" s="2">
        <v>-62</v>
      </c>
      <c r="K45" s="2"/>
      <c r="L45" s="2">
        <v>-82</v>
      </c>
      <c r="M45" s="2">
        <v>83</v>
      </c>
      <c r="N45" s="2">
        <v>87</v>
      </c>
      <c r="O45" s="2"/>
      <c r="P45" s="2">
        <v>145</v>
      </c>
      <c r="Q45" s="2">
        <v>174.23907562578282</v>
      </c>
      <c r="R45" s="2">
        <v>1</v>
      </c>
      <c r="S45" s="2">
        <v>28</v>
      </c>
    </row>
    <row r="46" spans="1:19">
      <c r="A46" s="2" t="s">
        <v>259</v>
      </c>
      <c r="B46" s="2"/>
      <c r="C46" s="2">
        <v>75</v>
      </c>
      <c r="D46" s="2" t="s">
        <v>1025</v>
      </c>
      <c r="E46" s="2">
        <v>1991</v>
      </c>
      <c r="F46" s="2" t="s">
        <v>1006</v>
      </c>
      <c r="G46" s="2">
        <v>73.8</v>
      </c>
      <c r="H46" s="2">
        <v>59</v>
      </c>
      <c r="I46" s="2">
        <v>61</v>
      </c>
      <c r="J46" s="2">
        <v>-64</v>
      </c>
      <c r="K46" s="2"/>
      <c r="L46" s="2">
        <v>-76</v>
      </c>
      <c r="M46" s="2">
        <v>77</v>
      </c>
      <c r="N46" s="2">
        <v>79</v>
      </c>
      <c r="O46" s="2"/>
      <c r="P46" s="2">
        <v>140</v>
      </c>
      <c r="Q46" s="2">
        <v>169.08867069614521</v>
      </c>
      <c r="R46" s="2">
        <v>2</v>
      </c>
      <c r="S46" s="2">
        <v>25</v>
      </c>
    </row>
    <row r="47" spans="1:19">
      <c r="A47" s="2" t="s">
        <v>1026</v>
      </c>
      <c r="B47" s="2"/>
      <c r="C47" s="2"/>
      <c r="D47" s="2"/>
      <c r="E47" s="2"/>
      <c r="F47" s="2" t="s">
        <v>1026</v>
      </c>
      <c r="G47" s="2" t="s">
        <v>1026</v>
      </c>
      <c r="H47" s="2"/>
      <c r="I47" s="2"/>
      <c r="J47" s="2"/>
      <c r="K47" s="2" t="s">
        <v>1026</v>
      </c>
      <c r="L47" s="2"/>
      <c r="M47" s="2"/>
      <c r="N47" s="2"/>
      <c r="O47" s="2" t="s">
        <v>1026</v>
      </c>
      <c r="P47" s="2" t="s">
        <v>1026</v>
      </c>
      <c r="Q47" s="2"/>
      <c r="R47" s="2" t="s">
        <v>1026</v>
      </c>
      <c r="S47" s="2" t="s">
        <v>1026</v>
      </c>
    </row>
    <row r="48" spans="1:19">
      <c r="A48" s="2" t="s">
        <v>259</v>
      </c>
      <c r="B48" s="2"/>
      <c r="C48" s="2" t="s">
        <v>6</v>
      </c>
      <c r="D48" s="2" t="s">
        <v>1027</v>
      </c>
      <c r="E48" s="2">
        <v>1999</v>
      </c>
      <c r="F48" s="2" t="s">
        <v>1003</v>
      </c>
      <c r="G48" s="2">
        <v>95.3</v>
      </c>
      <c r="H48" s="2">
        <v>52</v>
      </c>
      <c r="I48" s="2">
        <v>-55</v>
      </c>
      <c r="J48" s="2">
        <v>-55</v>
      </c>
      <c r="K48" s="2"/>
      <c r="L48" s="2">
        <v>66</v>
      </c>
      <c r="M48" s="2">
        <v>-69</v>
      </c>
      <c r="N48" s="2">
        <v>-69</v>
      </c>
      <c r="O48" s="2"/>
      <c r="P48" s="2">
        <v>118</v>
      </c>
      <c r="Q48" s="2">
        <v>127.26208675383191</v>
      </c>
      <c r="R48" s="2">
        <v>2</v>
      </c>
      <c r="S48" s="2">
        <v>25</v>
      </c>
    </row>
    <row r="49" spans="1:19">
      <c r="A49" s="2" t="s">
        <v>259</v>
      </c>
      <c r="B49" s="2"/>
      <c r="C49" s="2" t="s">
        <v>6</v>
      </c>
      <c r="D49" s="2" t="s">
        <v>1028</v>
      </c>
      <c r="E49" s="2">
        <v>1991</v>
      </c>
      <c r="F49" s="2"/>
      <c r="G49" s="2">
        <v>95.5</v>
      </c>
      <c r="H49" s="2">
        <v>-72</v>
      </c>
      <c r="I49" s="2">
        <v>-72</v>
      </c>
      <c r="J49" s="2">
        <v>72</v>
      </c>
      <c r="K49" s="2"/>
      <c r="L49" s="2">
        <v>89</v>
      </c>
      <c r="M49" s="2">
        <v>94</v>
      </c>
      <c r="N49" s="2">
        <v>-98</v>
      </c>
      <c r="O49" s="2"/>
      <c r="P49" s="2">
        <v>166</v>
      </c>
      <c r="Q49" s="2">
        <v>178.90125907999916</v>
      </c>
      <c r="R49" s="2">
        <v>1</v>
      </c>
      <c r="S49" s="2">
        <v>28</v>
      </c>
    </row>
    <row r="50" spans="1:19">
      <c r="A50" s="2" t="s">
        <v>259</v>
      </c>
      <c r="B50" s="2"/>
      <c r="C50" s="2" t="s">
        <v>6</v>
      </c>
      <c r="D50" s="2" t="s">
        <v>1029</v>
      </c>
      <c r="E50" s="2">
        <v>1977</v>
      </c>
      <c r="F50" s="2" t="s">
        <v>1006</v>
      </c>
      <c r="G50" s="2">
        <v>76.5</v>
      </c>
      <c r="H50" s="2">
        <v>33</v>
      </c>
      <c r="I50" s="2">
        <v>35</v>
      </c>
      <c r="J50" s="2">
        <v>-37</v>
      </c>
      <c r="K50" s="2"/>
      <c r="L50" s="2">
        <v>40</v>
      </c>
      <c r="M50" s="2">
        <v>-44</v>
      </c>
      <c r="N50" s="2">
        <v>-45</v>
      </c>
      <c r="O50" s="2"/>
      <c r="P50" s="2">
        <v>75</v>
      </c>
      <c r="Q50" s="2">
        <v>88.879428005046762</v>
      </c>
      <c r="R50" s="2">
        <v>4</v>
      </c>
      <c r="S50" s="2">
        <v>22</v>
      </c>
    </row>
    <row r="51" spans="1:19">
      <c r="A51" s="2" t="s">
        <v>259</v>
      </c>
      <c r="B51" s="2"/>
      <c r="C51" s="2" t="s">
        <v>6</v>
      </c>
      <c r="D51" s="2" t="s">
        <v>1030</v>
      </c>
      <c r="E51" s="2">
        <v>1995</v>
      </c>
      <c r="F51" s="2" t="s">
        <v>993</v>
      </c>
      <c r="G51" s="2">
        <v>77.7</v>
      </c>
      <c r="H51" s="2">
        <v>39</v>
      </c>
      <c r="I51" s="2">
        <v>44</v>
      </c>
      <c r="J51" s="2">
        <v>49</v>
      </c>
      <c r="K51" s="2"/>
      <c r="L51" s="2">
        <v>61</v>
      </c>
      <c r="M51" s="2">
        <v>65</v>
      </c>
      <c r="N51" s="2">
        <v>-69</v>
      </c>
      <c r="O51" s="2"/>
      <c r="P51" s="2">
        <v>114</v>
      </c>
      <c r="Q51" s="2">
        <v>134.03196579132626</v>
      </c>
      <c r="R51" s="2">
        <v>3</v>
      </c>
      <c r="S51" s="2">
        <v>23</v>
      </c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 t="s">
        <v>111</v>
      </c>
      <c r="B53" s="2"/>
      <c r="C53" s="2">
        <v>31</v>
      </c>
      <c r="D53" s="2" t="s">
        <v>1031</v>
      </c>
      <c r="E53" s="3">
        <v>2005</v>
      </c>
      <c r="F53" s="3"/>
      <c r="G53" s="2">
        <v>28.3</v>
      </c>
      <c r="H53" s="2">
        <v>15</v>
      </c>
      <c r="I53" s="2">
        <v>-16</v>
      </c>
      <c r="J53" s="2">
        <v>-16</v>
      </c>
      <c r="K53" s="2"/>
      <c r="L53" s="2">
        <v>19</v>
      </c>
      <c r="M53" s="2">
        <v>21</v>
      </c>
      <c r="N53" s="2">
        <v>23</v>
      </c>
      <c r="O53" s="2"/>
      <c r="P53" s="2">
        <v>38</v>
      </c>
      <c r="Q53" s="2">
        <v>118.91031305453936</v>
      </c>
      <c r="R53" s="2">
        <v>5</v>
      </c>
      <c r="S53" s="2">
        <v>21</v>
      </c>
    </row>
    <row r="54" spans="1:19">
      <c r="A54" s="2" t="s">
        <v>111</v>
      </c>
      <c r="B54" s="2"/>
      <c r="C54" s="2">
        <v>35</v>
      </c>
      <c r="D54" s="2" t="s">
        <v>1032</v>
      </c>
      <c r="E54" s="3">
        <v>2006</v>
      </c>
      <c r="F54" s="3"/>
      <c r="G54" s="2">
        <v>34.65</v>
      </c>
      <c r="H54" s="2">
        <v>10</v>
      </c>
      <c r="I54" s="2">
        <v>11</v>
      </c>
      <c r="J54" s="2">
        <v>13</v>
      </c>
      <c r="K54" s="2"/>
      <c r="L54" s="2">
        <v>13</v>
      </c>
      <c r="M54" s="2">
        <v>14</v>
      </c>
      <c r="N54" s="2">
        <v>15</v>
      </c>
      <c r="O54" s="2"/>
      <c r="P54" s="2">
        <v>28</v>
      </c>
      <c r="Q54" s="2">
        <v>68.93291658127545</v>
      </c>
      <c r="R54" s="2">
        <v>6</v>
      </c>
      <c r="S54" s="2">
        <v>20</v>
      </c>
    </row>
    <row r="55" spans="1:19">
      <c r="A55" s="2" t="s">
        <v>111</v>
      </c>
      <c r="B55" s="2"/>
      <c r="C55" s="2">
        <v>44</v>
      </c>
      <c r="D55" s="2" t="s">
        <v>1033</v>
      </c>
      <c r="E55" s="3">
        <v>2003</v>
      </c>
      <c r="F55" s="3"/>
      <c r="G55" s="2">
        <v>42.25</v>
      </c>
      <c r="H55" s="2">
        <v>17</v>
      </c>
      <c r="I55" s="2">
        <v>20</v>
      </c>
      <c r="J55" s="2">
        <v>-21</v>
      </c>
      <c r="K55" s="2"/>
      <c r="L55" s="2">
        <v>23</v>
      </c>
      <c r="M55" s="2">
        <v>25</v>
      </c>
      <c r="N55" s="2">
        <v>-27</v>
      </c>
      <c r="O55" s="2"/>
      <c r="P55" s="2">
        <v>45</v>
      </c>
      <c r="Q55" s="2">
        <v>90.021291167460561</v>
      </c>
      <c r="R55" s="2">
        <v>4</v>
      </c>
      <c r="S55" s="2">
        <v>22</v>
      </c>
    </row>
    <row r="56" spans="1:19">
      <c r="A56" s="2" t="s">
        <v>111</v>
      </c>
      <c r="B56" s="2"/>
      <c r="C56" s="2">
        <v>44</v>
      </c>
      <c r="D56" s="2" t="s">
        <v>1034</v>
      </c>
      <c r="E56" s="3">
        <v>2002</v>
      </c>
      <c r="F56" s="3" t="s">
        <v>993</v>
      </c>
      <c r="G56" s="2">
        <v>42.1</v>
      </c>
      <c r="H56" s="2">
        <v>-32</v>
      </c>
      <c r="I56" s="2">
        <v>32</v>
      </c>
      <c r="J56" s="2">
        <v>35</v>
      </c>
      <c r="K56" s="2"/>
      <c r="L56" s="2">
        <v>38</v>
      </c>
      <c r="M56" s="2">
        <v>41</v>
      </c>
      <c r="N56" s="2">
        <v>44</v>
      </c>
      <c r="O56" s="2"/>
      <c r="P56" s="2">
        <v>79</v>
      </c>
      <c r="Q56" s="2">
        <v>158.58883860269182</v>
      </c>
      <c r="R56" s="2">
        <v>2</v>
      </c>
      <c r="S56" s="2">
        <v>25</v>
      </c>
    </row>
    <row r="57" spans="1:19">
      <c r="A57" s="2" t="s">
        <v>111</v>
      </c>
      <c r="B57" s="2"/>
      <c r="C57" s="2">
        <v>44</v>
      </c>
      <c r="D57" s="2" t="s">
        <v>1035</v>
      </c>
      <c r="E57" s="2">
        <v>2002</v>
      </c>
      <c r="F57" s="2" t="s">
        <v>993</v>
      </c>
      <c r="G57" s="2">
        <v>41.1</v>
      </c>
      <c r="H57" s="2">
        <v>38</v>
      </c>
      <c r="I57" s="2">
        <v>40</v>
      </c>
      <c r="J57" s="2">
        <v>42</v>
      </c>
      <c r="K57" s="2"/>
      <c r="L57" s="2">
        <v>49</v>
      </c>
      <c r="M57" s="2">
        <v>51</v>
      </c>
      <c r="N57" s="2">
        <v>-53</v>
      </c>
      <c r="O57" s="2"/>
      <c r="P57" s="2">
        <v>93</v>
      </c>
      <c r="Q57" s="2">
        <v>191.18468913483139</v>
      </c>
      <c r="R57" s="2">
        <v>1</v>
      </c>
      <c r="S57" s="2">
        <v>28</v>
      </c>
    </row>
    <row r="58" spans="1:19">
      <c r="A58" s="2" t="s">
        <v>111</v>
      </c>
      <c r="B58" s="2"/>
      <c r="C58" s="2">
        <v>50</v>
      </c>
      <c r="D58" s="2" t="s">
        <v>1036</v>
      </c>
      <c r="E58" s="3">
        <v>2002</v>
      </c>
      <c r="F58" s="3"/>
      <c r="G58" s="2">
        <v>47.75</v>
      </c>
      <c r="H58" s="2">
        <v>21</v>
      </c>
      <c r="I58" s="2">
        <v>-23</v>
      </c>
      <c r="J58" s="2">
        <v>-23</v>
      </c>
      <c r="K58" s="2"/>
      <c r="L58" s="2">
        <v>29</v>
      </c>
      <c r="M58" s="2">
        <v>32</v>
      </c>
      <c r="N58" s="2">
        <v>-34</v>
      </c>
      <c r="O58" s="2"/>
      <c r="P58" s="2">
        <v>53</v>
      </c>
      <c r="Q58" s="2">
        <v>94.550864653569818</v>
      </c>
      <c r="R58" s="2">
        <v>3</v>
      </c>
      <c r="S58" s="2">
        <v>23</v>
      </c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 t="s">
        <v>111</v>
      </c>
      <c r="B60" s="2"/>
      <c r="C60" s="2">
        <v>62</v>
      </c>
      <c r="D60" s="2" t="s">
        <v>1037</v>
      </c>
      <c r="E60" s="2">
        <v>1997</v>
      </c>
      <c r="F60" s="2" t="s">
        <v>1038</v>
      </c>
      <c r="G60" s="2">
        <v>60.75</v>
      </c>
      <c r="H60" s="2">
        <v>-71</v>
      </c>
      <c r="I60" s="2">
        <v>-71</v>
      </c>
      <c r="J60" s="2">
        <v>-71</v>
      </c>
      <c r="K60" s="2"/>
      <c r="L60" s="2">
        <v>80</v>
      </c>
      <c r="M60" s="2">
        <v>-85</v>
      </c>
      <c r="N60" s="2">
        <v>87</v>
      </c>
      <c r="O60" s="2"/>
      <c r="P60" s="2"/>
      <c r="Q60" s="2"/>
      <c r="R60" s="2" t="s">
        <v>1020</v>
      </c>
      <c r="S60" s="2">
        <v>0</v>
      </c>
    </row>
    <row r="61" spans="1:19">
      <c r="A61" s="2" t="s">
        <v>111</v>
      </c>
      <c r="B61" s="2"/>
      <c r="C61" s="2">
        <v>62</v>
      </c>
      <c r="D61" s="2" t="s">
        <v>1039</v>
      </c>
      <c r="E61" s="2">
        <v>1999</v>
      </c>
      <c r="F61" s="2" t="s">
        <v>1040</v>
      </c>
      <c r="G61" s="2">
        <v>61.9</v>
      </c>
      <c r="H61" s="2">
        <v>70</v>
      </c>
      <c r="I61" s="2">
        <v>-75</v>
      </c>
      <c r="J61" s="2">
        <v>76</v>
      </c>
      <c r="K61" s="2"/>
      <c r="L61" s="2">
        <v>88</v>
      </c>
      <c r="M61" s="2">
        <v>91</v>
      </c>
      <c r="N61" s="2">
        <v>93</v>
      </c>
      <c r="O61" s="2"/>
      <c r="P61" s="2">
        <v>169</v>
      </c>
      <c r="Q61" s="2">
        <v>244.69704075181849</v>
      </c>
      <c r="R61" s="2">
        <v>1</v>
      </c>
      <c r="S61" s="2">
        <v>28</v>
      </c>
    </row>
    <row r="62" spans="1:19">
      <c r="A62" s="2" t="s">
        <v>111</v>
      </c>
      <c r="B62" s="2"/>
      <c r="C62" s="2">
        <v>62</v>
      </c>
      <c r="D62" s="2" t="s">
        <v>1041</v>
      </c>
      <c r="E62" s="2">
        <v>1997</v>
      </c>
      <c r="F62" s="2" t="s">
        <v>993</v>
      </c>
      <c r="G62" s="2">
        <v>62</v>
      </c>
      <c r="H62" s="2">
        <v>71</v>
      </c>
      <c r="I62" s="2">
        <v>74</v>
      </c>
      <c r="J62" s="2">
        <v>77</v>
      </c>
      <c r="K62" s="2"/>
      <c r="L62" s="2">
        <v>83</v>
      </c>
      <c r="M62" s="2">
        <v>85</v>
      </c>
      <c r="N62" s="2">
        <v>90</v>
      </c>
      <c r="O62" s="2"/>
      <c r="P62" s="2">
        <v>167</v>
      </c>
      <c r="Q62" s="2">
        <v>241.5226497282151</v>
      </c>
      <c r="R62" s="2">
        <v>2</v>
      </c>
      <c r="S62" s="2">
        <v>25</v>
      </c>
    </row>
    <row r="63" spans="1:19">
      <c r="A63" s="2" t="s">
        <v>1026</v>
      </c>
      <c r="B63" s="2"/>
      <c r="C63" s="2"/>
      <c r="D63" s="2"/>
      <c r="E63" s="2"/>
      <c r="F63" s="2" t="s">
        <v>1026</v>
      </c>
      <c r="G63" s="2" t="s">
        <v>1026</v>
      </c>
      <c r="H63" s="2"/>
      <c r="I63" s="2"/>
      <c r="J63" s="2"/>
      <c r="K63" s="2" t="s">
        <v>1026</v>
      </c>
      <c r="L63" s="2"/>
      <c r="M63" s="2"/>
      <c r="N63" s="2"/>
      <c r="O63" s="2" t="s">
        <v>1026</v>
      </c>
      <c r="P63" s="2" t="s">
        <v>1026</v>
      </c>
      <c r="Q63" s="2"/>
      <c r="R63" s="2" t="s">
        <v>1026</v>
      </c>
      <c r="S63" s="2" t="s">
        <v>1026</v>
      </c>
    </row>
    <row r="64" spans="1:19">
      <c r="A64" s="2" t="s">
        <v>111</v>
      </c>
      <c r="B64" s="2"/>
      <c r="C64" s="2">
        <v>69</v>
      </c>
      <c r="D64" s="2" t="s">
        <v>1042</v>
      </c>
      <c r="E64" s="2">
        <v>1991</v>
      </c>
      <c r="F64" s="2" t="s">
        <v>1040</v>
      </c>
      <c r="G64" s="2">
        <v>68.900000000000006</v>
      </c>
      <c r="H64" s="2">
        <v>-88</v>
      </c>
      <c r="I64" s="2">
        <v>88</v>
      </c>
      <c r="J64" s="2">
        <v>-90</v>
      </c>
      <c r="K64" s="2"/>
      <c r="L64" s="2">
        <v>105</v>
      </c>
      <c r="M64" s="2">
        <v>-110</v>
      </c>
      <c r="N64" s="2">
        <v>110</v>
      </c>
      <c r="O64" s="2"/>
      <c r="P64" s="2">
        <v>198</v>
      </c>
      <c r="Q64" s="2">
        <v>266.60883997807389</v>
      </c>
      <c r="R64" s="2"/>
      <c r="S64" s="2">
        <v>21</v>
      </c>
    </row>
    <row r="65" spans="1:19">
      <c r="A65" s="2" t="s">
        <v>111</v>
      </c>
      <c r="B65" s="2"/>
      <c r="C65" s="2">
        <v>69</v>
      </c>
      <c r="D65" s="2" t="s">
        <v>1043</v>
      </c>
      <c r="E65" s="2">
        <v>1985</v>
      </c>
      <c r="F65" s="2" t="s">
        <v>993</v>
      </c>
      <c r="G65" s="2">
        <v>68.5</v>
      </c>
      <c r="H65" s="2">
        <v>84</v>
      </c>
      <c r="I65" s="2">
        <v>-87</v>
      </c>
      <c r="J65" s="2">
        <v>-87</v>
      </c>
      <c r="K65" s="2"/>
      <c r="L65" s="2">
        <v>107</v>
      </c>
      <c r="M65" s="2">
        <v>-111</v>
      </c>
      <c r="N65" s="2">
        <v>-111</v>
      </c>
      <c r="O65" s="2"/>
      <c r="P65" s="2">
        <v>191</v>
      </c>
      <c r="Q65" s="2">
        <v>258.14755809479448</v>
      </c>
      <c r="R65" s="2"/>
      <c r="S65" s="2">
        <v>18</v>
      </c>
    </row>
    <row r="66" spans="1:19">
      <c r="A66" s="2" t="s">
        <v>111</v>
      </c>
      <c r="B66" s="2"/>
      <c r="C66" s="2">
        <v>69</v>
      </c>
      <c r="D66" s="2" t="s">
        <v>1044</v>
      </c>
      <c r="E66" s="2">
        <v>1996</v>
      </c>
      <c r="F66" s="2" t="s">
        <v>1003</v>
      </c>
      <c r="G66" s="2">
        <v>68.599999999999994</v>
      </c>
      <c r="H66" s="2">
        <v>78</v>
      </c>
      <c r="I66" s="2">
        <v>83</v>
      </c>
      <c r="J66" s="2">
        <v>-87</v>
      </c>
      <c r="K66" s="2"/>
      <c r="L66" s="2">
        <v>105</v>
      </c>
      <c r="M66" s="2">
        <v>110</v>
      </c>
      <c r="N66" s="2">
        <v>-114</v>
      </c>
      <c r="O66" s="2"/>
      <c r="P66" s="2">
        <v>193</v>
      </c>
      <c r="Q66" s="2">
        <v>260.605631640404</v>
      </c>
      <c r="R66" s="2"/>
      <c r="S66" s="2">
        <v>19</v>
      </c>
    </row>
    <row r="67" spans="1:19">
      <c r="A67" s="2" t="s">
        <v>111</v>
      </c>
      <c r="B67" s="2"/>
      <c r="C67" s="2">
        <v>69</v>
      </c>
      <c r="D67" s="2" t="s">
        <v>1045</v>
      </c>
      <c r="E67" s="2">
        <v>1996</v>
      </c>
      <c r="F67" s="2" t="s">
        <v>585</v>
      </c>
      <c r="G67" s="2">
        <v>68.3</v>
      </c>
      <c r="H67" s="2">
        <v>75</v>
      </c>
      <c r="I67" s="2">
        <v>78</v>
      </c>
      <c r="J67" s="2">
        <v>-83</v>
      </c>
      <c r="K67" s="2"/>
      <c r="L67" s="2">
        <v>100</v>
      </c>
      <c r="M67" s="2">
        <v>105</v>
      </c>
      <c r="N67" s="2">
        <v>110</v>
      </c>
      <c r="O67" s="2"/>
      <c r="P67" s="2">
        <v>188</v>
      </c>
      <c r="Q67" s="2">
        <v>254.57312103612594</v>
      </c>
      <c r="R67" s="2"/>
      <c r="S67" s="2">
        <v>17</v>
      </c>
    </row>
    <row r="68" spans="1:19">
      <c r="A68" s="2" t="s">
        <v>111</v>
      </c>
      <c r="B68" s="2"/>
      <c r="C68" s="2">
        <v>69</v>
      </c>
      <c r="D68" s="2" t="s">
        <v>1046</v>
      </c>
      <c r="E68" s="2">
        <v>1995</v>
      </c>
      <c r="F68" s="2"/>
      <c r="G68" s="2">
        <v>68.5</v>
      </c>
      <c r="H68" s="2">
        <v>-75</v>
      </c>
      <c r="I68" s="2">
        <v>75</v>
      </c>
      <c r="J68" s="2">
        <v>-80</v>
      </c>
      <c r="K68" s="2"/>
      <c r="L68" s="2">
        <v>93</v>
      </c>
      <c r="M68" s="2">
        <v>98</v>
      </c>
      <c r="N68" s="2">
        <v>-102</v>
      </c>
      <c r="O68" s="2"/>
      <c r="P68" s="2">
        <v>173</v>
      </c>
      <c r="Q68" s="2">
        <v>233.81951597067771</v>
      </c>
      <c r="R68" s="2"/>
      <c r="S68" s="2">
        <v>15</v>
      </c>
    </row>
    <row r="69" spans="1:19">
      <c r="A69" s="2" t="s">
        <v>111</v>
      </c>
      <c r="B69" s="2"/>
      <c r="C69" s="2">
        <v>69</v>
      </c>
      <c r="D69" s="2" t="s">
        <v>1047</v>
      </c>
      <c r="E69" s="2">
        <v>1996</v>
      </c>
      <c r="F69" s="2" t="s">
        <v>1038</v>
      </c>
      <c r="G69" s="2">
        <v>68.5</v>
      </c>
      <c r="H69" s="2">
        <v>70</v>
      </c>
      <c r="I69" s="2">
        <v>75</v>
      </c>
      <c r="J69" s="2">
        <v>-80</v>
      </c>
      <c r="K69" s="2"/>
      <c r="L69" s="2">
        <v>114</v>
      </c>
      <c r="M69" s="2">
        <v>-118</v>
      </c>
      <c r="N69" s="2">
        <v>118</v>
      </c>
      <c r="O69" s="2"/>
      <c r="P69" s="2">
        <v>193</v>
      </c>
      <c r="Q69" s="2">
        <v>260.85067388636298</v>
      </c>
      <c r="R69" s="2"/>
      <c r="S69" s="2">
        <v>20</v>
      </c>
    </row>
    <row r="70" spans="1:19">
      <c r="A70" s="2" t="s">
        <v>111</v>
      </c>
      <c r="B70" s="2"/>
      <c r="C70" s="2">
        <v>69</v>
      </c>
      <c r="D70" s="2" t="s">
        <v>1048</v>
      </c>
      <c r="E70" s="2">
        <v>1993</v>
      </c>
      <c r="F70" s="2" t="s">
        <v>1022</v>
      </c>
      <c r="G70" s="2">
        <v>67.599999999999994</v>
      </c>
      <c r="H70" s="2">
        <v>-73</v>
      </c>
      <c r="I70" s="2">
        <v>73</v>
      </c>
      <c r="J70" s="2">
        <v>-76</v>
      </c>
      <c r="K70" s="2"/>
      <c r="L70" s="2">
        <v>94</v>
      </c>
      <c r="M70" s="2">
        <v>98</v>
      </c>
      <c r="N70" s="2">
        <v>100</v>
      </c>
      <c r="O70" s="2"/>
      <c r="P70" s="2">
        <v>173</v>
      </c>
      <c r="Q70" s="2">
        <v>235.83616199277228</v>
      </c>
      <c r="R70" s="2"/>
      <c r="S70" s="2">
        <v>16</v>
      </c>
    </row>
    <row r="71" spans="1:19">
      <c r="A71" s="2" t="s">
        <v>111</v>
      </c>
      <c r="B71" s="2"/>
      <c r="C71" s="2">
        <v>69</v>
      </c>
      <c r="D71" s="2" t="s">
        <v>1049</v>
      </c>
      <c r="E71" s="2">
        <v>1999</v>
      </c>
      <c r="F71" s="2"/>
      <c r="G71" s="2">
        <v>65.900000000000006</v>
      </c>
      <c r="H71" s="2">
        <v>63</v>
      </c>
      <c r="I71" s="2">
        <v>67</v>
      </c>
      <c r="J71" s="2">
        <v>-71</v>
      </c>
      <c r="K71" s="2"/>
      <c r="L71" s="2">
        <v>90</v>
      </c>
      <c r="M71" s="2">
        <v>95</v>
      </c>
      <c r="N71" s="2">
        <v>-100</v>
      </c>
      <c r="O71" s="2"/>
      <c r="P71" s="2">
        <v>162</v>
      </c>
      <c r="Q71" s="2">
        <v>224.59978476422583</v>
      </c>
      <c r="R71" s="2"/>
      <c r="S71" s="2">
        <v>14</v>
      </c>
    </row>
    <row r="72" spans="1:19">
      <c r="A72" s="2" t="s">
        <v>111</v>
      </c>
      <c r="B72" s="2"/>
      <c r="C72" s="2">
        <v>69</v>
      </c>
      <c r="D72" s="2" t="s">
        <v>1050</v>
      </c>
      <c r="E72" s="2">
        <v>1999</v>
      </c>
      <c r="F72" s="2"/>
      <c r="G72" s="2">
        <v>68</v>
      </c>
      <c r="H72" s="2">
        <v>64</v>
      </c>
      <c r="I72" s="2">
        <v>68</v>
      </c>
      <c r="J72" s="2">
        <v>-70</v>
      </c>
      <c r="K72" s="2"/>
      <c r="L72" s="2">
        <v>83</v>
      </c>
      <c r="M72" s="2">
        <v>87</v>
      </c>
      <c r="N72" s="2">
        <v>92</v>
      </c>
      <c r="O72" s="2"/>
      <c r="P72" s="2">
        <v>160</v>
      </c>
      <c r="Q72" s="2">
        <v>217.27716760258997</v>
      </c>
      <c r="R72" s="2"/>
      <c r="S72" s="2">
        <v>13</v>
      </c>
    </row>
    <row r="73" spans="1:19">
      <c r="A73" s="2" t="s">
        <v>111</v>
      </c>
      <c r="B73" s="2"/>
      <c r="C73" s="2">
        <v>69</v>
      </c>
      <c r="D73" s="2" t="s">
        <v>1051</v>
      </c>
      <c r="E73" s="2">
        <v>1991</v>
      </c>
      <c r="F73" s="2" t="s">
        <v>1040</v>
      </c>
      <c r="G73" s="2">
        <v>67.099999999999994</v>
      </c>
      <c r="H73" s="2">
        <v>90</v>
      </c>
      <c r="I73" s="2">
        <v>93</v>
      </c>
      <c r="J73" s="2">
        <v>97</v>
      </c>
      <c r="K73" s="2"/>
      <c r="L73" s="2">
        <v>110</v>
      </c>
      <c r="M73" s="2">
        <v>115</v>
      </c>
      <c r="N73" s="2">
        <v>120</v>
      </c>
      <c r="O73" s="2"/>
      <c r="P73" s="2">
        <v>217</v>
      </c>
      <c r="Q73" s="2">
        <v>297.26278023542716</v>
      </c>
      <c r="R73" s="2">
        <v>3</v>
      </c>
      <c r="S73" s="2">
        <v>23</v>
      </c>
    </row>
    <row r="74" spans="1:19">
      <c r="A74" s="2" t="s">
        <v>111</v>
      </c>
      <c r="B74" s="2"/>
      <c r="C74" s="2">
        <v>69</v>
      </c>
      <c r="D74" s="2" t="s">
        <v>1052</v>
      </c>
      <c r="E74" s="2">
        <v>1995</v>
      </c>
      <c r="F74" s="2" t="s">
        <v>1038</v>
      </c>
      <c r="G74" s="2">
        <v>68.599999999999994</v>
      </c>
      <c r="H74" s="2">
        <v>-92</v>
      </c>
      <c r="I74" s="2">
        <v>92</v>
      </c>
      <c r="J74" s="2">
        <v>-98</v>
      </c>
      <c r="K74" s="2"/>
      <c r="L74" s="2">
        <v>120</v>
      </c>
      <c r="M74" s="2">
        <v>124</v>
      </c>
      <c r="N74" s="2">
        <v>-128</v>
      </c>
      <c r="O74" s="2"/>
      <c r="P74" s="2">
        <v>216</v>
      </c>
      <c r="Q74" s="2">
        <v>291.6622613177579</v>
      </c>
      <c r="R74" s="2"/>
      <c r="S74" s="2">
        <v>22</v>
      </c>
    </row>
    <row r="75" spans="1:19">
      <c r="A75" s="2" t="s">
        <v>111</v>
      </c>
      <c r="B75" s="2"/>
      <c r="C75" s="2">
        <v>69</v>
      </c>
      <c r="D75" s="2" t="s">
        <v>1053</v>
      </c>
      <c r="E75" s="2">
        <v>1900</v>
      </c>
      <c r="F75" s="2"/>
      <c r="G75" s="2">
        <v>69</v>
      </c>
      <c r="H75" s="2">
        <v>93</v>
      </c>
      <c r="I75" s="2">
        <v>-100</v>
      </c>
      <c r="J75" s="2">
        <v>-100</v>
      </c>
      <c r="K75" s="2"/>
      <c r="L75" s="2">
        <v>-126</v>
      </c>
      <c r="M75" s="2">
        <v>-126</v>
      </c>
      <c r="N75" s="2">
        <v>-126</v>
      </c>
      <c r="O75" s="2"/>
      <c r="P75" s="2">
        <v>0</v>
      </c>
      <c r="Q75" s="2"/>
      <c r="R75" s="2" t="s">
        <v>1020</v>
      </c>
      <c r="S75" s="2">
        <v>0</v>
      </c>
    </row>
    <row r="76" spans="1:19">
      <c r="A76" s="2" t="s">
        <v>111</v>
      </c>
      <c r="B76" s="2"/>
      <c r="C76" s="2">
        <v>69</v>
      </c>
      <c r="D76" s="2" t="s">
        <v>1054</v>
      </c>
      <c r="E76" s="2">
        <v>1995</v>
      </c>
      <c r="F76" s="2" t="s">
        <v>1003</v>
      </c>
      <c r="G76" s="2">
        <v>68.8</v>
      </c>
      <c r="H76" s="2">
        <v>105</v>
      </c>
      <c r="I76" s="2">
        <v>-110</v>
      </c>
      <c r="J76" s="2">
        <v>110</v>
      </c>
      <c r="K76" s="2"/>
      <c r="L76" s="2">
        <v>-136</v>
      </c>
      <c r="M76" s="2">
        <v>136</v>
      </c>
      <c r="N76" s="2">
        <v>-143</v>
      </c>
      <c r="O76" s="2"/>
      <c r="P76" s="2">
        <v>246</v>
      </c>
      <c r="Q76" s="2">
        <v>331.54993689451771</v>
      </c>
      <c r="R76" s="2">
        <v>2</v>
      </c>
      <c r="S76" s="2">
        <v>25</v>
      </c>
    </row>
    <row r="77" spans="1:19">
      <c r="A77" s="2" t="s">
        <v>111</v>
      </c>
      <c r="B77" s="2"/>
      <c r="C77" s="2">
        <v>69</v>
      </c>
      <c r="D77" s="2" t="s">
        <v>1055</v>
      </c>
      <c r="E77" s="2">
        <v>1993</v>
      </c>
      <c r="F77" s="2" t="s">
        <v>1056</v>
      </c>
      <c r="G77" s="2">
        <v>69</v>
      </c>
      <c r="H77" s="2">
        <v>120</v>
      </c>
      <c r="I77" s="2">
        <v>-125</v>
      </c>
      <c r="J77" s="2">
        <v>127</v>
      </c>
      <c r="K77" s="2"/>
      <c r="L77" s="2">
        <v>155</v>
      </c>
      <c r="M77" s="2">
        <v>161</v>
      </c>
      <c r="N77" s="2">
        <v>-1</v>
      </c>
      <c r="O77" s="2"/>
      <c r="P77" s="2">
        <v>288</v>
      </c>
      <c r="Q77" s="2">
        <v>387.43475141137259</v>
      </c>
      <c r="R77" s="2">
        <v>1</v>
      </c>
      <c r="S77" s="2">
        <v>28</v>
      </c>
    </row>
    <row r="78" spans="1:1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>
      <c r="A79" s="2" t="s">
        <v>111</v>
      </c>
      <c r="B79" s="2"/>
      <c r="C79" s="2">
        <v>77</v>
      </c>
      <c r="D79" s="2" t="s">
        <v>1057</v>
      </c>
      <c r="E79" s="2">
        <v>1985</v>
      </c>
      <c r="F79" s="2" t="s">
        <v>1006</v>
      </c>
      <c r="G79" s="2">
        <v>75.599999999999994</v>
      </c>
      <c r="H79" s="2">
        <v>73</v>
      </c>
      <c r="I79" s="2">
        <v>-75</v>
      </c>
      <c r="J79" s="2">
        <v>77</v>
      </c>
      <c r="K79" s="2"/>
      <c r="L79" s="2">
        <v>95</v>
      </c>
      <c r="M79" s="2">
        <v>98</v>
      </c>
      <c r="N79" s="2">
        <v>103</v>
      </c>
      <c r="O79" s="2"/>
      <c r="P79" s="2">
        <v>180</v>
      </c>
      <c r="Q79" s="2">
        <v>229.05958311628552</v>
      </c>
      <c r="R79" s="2"/>
      <c r="S79" s="2">
        <v>21</v>
      </c>
    </row>
    <row r="80" spans="1:19">
      <c r="A80" s="2" t="s">
        <v>111</v>
      </c>
      <c r="B80" s="2"/>
      <c r="C80" s="2">
        <v>77</v>
      </c>
      <c r="D80" s="2" t="s">
        <v>1058</v>
      </c>
      <c r="E80" s="2">
        <v>1995</v>
      </c>
      <c r="F80" s="2"/>
      <c r="G80" s="2">
        <v>76.5</v>
      </c>
      <c r="H80" s="2">
        <v>70</v>
      </c>
      <c r="I80" s="2">
        <v>74</v>
      </c>
      <c r="J80" s="2">
        <v>-77</v>
      </c>
      <c r="K80" s="2"/>
      <c r="L80" s="2">
        <v>-90</v>
      </c>
      <c r="M80" s="2">
        <v>90</v>
      </c>
      <c r="N80" s="2">
        <v>-93</v>
      </c>
      <c r="O80" s="2"/>
      <c r="P80" s="2">
        <v>164</v>
      </c>
      <c r="Q80" s="2">
        <v>207.28920340060441</v>
      </c>
      <c r="R80" s="2"/>
      <c r="S80" s="2">
        <v>19</v>
      </c>
    </row>
    <row r="81" spans="1:19">
      <c r="A81" s="2" t="s">
        <v>111</v>
      </c>
      <c r="B81" s="2"/>
      <c r="C81" s="2">
        <v>77</v>
      </c>
      <c r="D81" s="2" t="s">
        <v>1059</v>
      </c>
      <c r="E81" s="2">
        <v>1997</v>
      </c>
      <c r="F81" s="2"/>
      <c r="G81" s="2">
        <v>76.5</v>
      </c>
      <c r="H81" s="2">
        <v>70</v>
      </c>
      <c r="I81" s="2">
        <v>-73</v>
      </c>
      <c r="J81" s="2">
        <v>73</v>
      </c>
      <c r="K81" s="2"/>
      <c r="L81" s="2">
        <v>-95</v>
      </c>
      <c r="M81" s="2">
        <v>-95</v>
      </c>
      <c r="N81" s="2">
        <v>95</v>
      </c>
      <c r="O81" s="2"/>
      <c r="P81" s="2">
        <v>168</v>
      </c>
      <c r="Q81" s="2">
        <v>212.34503762988743</v>
      </c>
      <c r="R81" s="2"/>
      <c r="S81" s="2">
        <v>20</v>
      </c>
    </row>
    <row r="82" spans="1:19">
      <c r="A82" s="2" t="s">
        <v>111</v>
      </c>
      <c r="B82" s="2"/>
      <c r="C82" s="2">
        <v>77</v>
      </c>
      <c r="D82" s="2" t="s">
        <v>1060</v>
      </c>
      <c r="E82" s="2">
        <v>1992</v>
      </c>
      <c r="F82" s="2"/>
      <c r="G82" s="2">
        <v>71.599999999999994</v>
      </c>
      <c r="H82" s="2">
        <v>-64</v>
      </c>
      <c r="I82" s="2">
        <v>64</v>
      </c>
      <c r="J82" s="2">
        <v>69</v>
      </c>
      <c r="K82" s="2"/>
      <c r="L82" s="2">
        <v>78</v>
      </c>
      <c r="M82" s="2">
        <v>-83</v>
      </c>
      <c r="N82" s="2">
        <v>-83</v>
      </c>
      <c r="O82" s="2"/>
      <c r="P82" s="2">
        <v>147</v>
      </c>
      <c r="Q82" s="2">
        <v>193.21978590701622</v>
      </c>
      <c r="R82" s="2"/>
      <c r="S82" s="2">
        <v>18</v>
      </c>
    </row>
    <row r="83" spans="1:19">
      <c r="A83" s="2" t="s">
        <v>111</v>
      </c>
      <c r="B83" s="2"/>
      <c r="C83" s="2">
        <v>77</v>
      </c>
      <c r="D83" s="2" t="s">
        <v>1061</v>
      </c>
      <c r="E83" s="2">
        <v>1989</v>
      </c>
      <c r="F83" s="2" t="s">
        <v>1006</v>
      </c>
      <c r="G83" s="2">
        <v>69.900000000000006</v>
      </c>
      <c r="H83" s="2">
        <v>50</v>
      </c>
      <c r="I83" s="2">
        <v>55</v>
      </c>
      <c r="J83" s="2">
        <v>-60</v>
      </c>
      <c r="K83" s="2"/>
      <c r="L83" s="2">
        <v>70</v>
      </c>
      <c r="M83" s="2">
        <v>-74</v>
      </c>
      <c r="N83" s="2">
        <v>-76</v>
      </c>
      <c r="O83" s="2"/>
      <c r="P83" s="2">
        <v>125</v>
      </c>
      <c r="Q83" s="2">
        <v>166.77875392744022</v>
      </c>
      <c r="R83" s="2"/>
      <c r="S83" s="2">
        <v>17</v>
      </c>
    </row>
    <row r="84" spans="1:19">
      <c r="A84" s="2" t="s">
        <v>111</v>
      </c>
      <c r="B84" s="2"/>
      <c r="C84" s="2">
        <v>77</v>
      </c>
      <c r="D84" s="2" t="s">
        <v>1062</v>
      </c>
      <c r="E84" s="2">
        <v>1987</v>
      </c>
      <c r="F84" s="2" t="s">
        <v>1038</v>
      </c>
      <c r="G84" s="2">
        <v>74.099999999999994</v>
      </c>
      <c r="H84" s="2">
        <v>-86</v>
      </c>
      <c r="I84" s="2">
        <v>86</v>
      </c>
      <c r="J84" s="2">
        <v>-97</v>
      </c>
      <c r="K84" s="2"/>
      <c r="L84" s="2">
        <v>110</v>
      </c>
      <c r="M84" s="2">
        <v>-115</v>
      </c>
      <c r="N84" s="2">
        <v>-118</v>
      </c>
      <c r="O84" s="2"/>
      <c r="P84" s="2">
        <v>196</v>
      </c>
      <c r="Q84" s="2">
        <v>252.3548761911243</v>
      </c>
      <c r="R84" s="2"/>
      <c r="S84" s="2">
        <v>22</v>
      </c>
    </row>
    <row r="85" spans="1:19">
      <c r="A85" s="2" t="s">
        <v>111</v>
      </c>
      <c r="B85" s="2"/>
      <c r="C85" s="2">
        <v>77</v>
      </c>
      <c r="D85" s="2" t="s">
        <v>1063</v>
      </c>
      <c r="E85" s="2">
        <v>1997</v>
      </c>
      <c r="F85" s="2" t="s">
        <v>1003</v>
      </c>
      <c r="G85" s="2">
        <v>76.2</v>
      </c>
      <c r="H85" s="2">
        <v>93</v>
      </c>
      <c r="I85" s="2">
        <v>98</v>
      </c>
      <c r="J85" s="2">
        <v>103</v>
      </c>
      <c r="K85" s="2"/>
      <c r="L85" s="2">
        <v>133</v>
      </c>
      <c r="M85" s="2">
        <v>-138</v>
      </c>
      <c r="N85" s="2">
        <v>138</v>
      </c>
      <c r="O85" s="2"/>
      <c r="P85" s="2">
        <v>241</v>
      </c>
      <c r="Q85" s="2">
        <v>305.2969042160471</v>
      </c>
      <c r="R85" s="2">
        <v>1</v>
      </c>
      <c r="S85" s="2">
        <v>28</v>
      </c>
    </row>
    <row r="86" spans="1:19">
      <c r="A86" s="2" t="s">
        <v>111</v>
      </c>
      <c r="B86" s="2"/>
      <c r="C86" s="2">
        <v>77</v>
      </c>
      <c r="D86" s="2" t="s">
        <v>1064</v>
      </c>
      <c r="E86" s="2">
        <v>1993</v>
      </c>
      <c r="F86" s="2" t="s">
        <v>1065</v>
      </c>
      <c r="G86" s="2">
        <v>0</v>
      </c>
      <c r="H86" s="2">
        <v>100</v>
      </c>
      <c r="I86" s="2">
        <v>-103</v>
      </c>
      <c r="J86" s="2">
        <v>-103</v>
      </c>
      <c r="K86" s="2"/>
      <c r="L86" s="2">
        <v>-132</v>
      </c>
      <c r="M86" s="2">
        <v>-134</v>
      </c>
      <c r="N86" s="2">
        <v>134</v>
      </c>
      <c r="O86" s="2"/>
      <c r="P86" s="2">
        <v>234</v>
      </c>
      <c r="Q86" s="2" t="s">
        <v>1026</v>
      </c>
      <c r="R86" s="2"/>
      <c r="S86" s="2">
        <v>0</v>
      </c>
    </row>
    <row r="87" spans="1:19">
      <c r="A87" s="2" t="s">
        <v>111</v>
      </c>
      <c r="B87" s="2"/>
      <c r="C87" s="2">
        <v>77</v>
      </c>
      <c r="D87" s="2" t="s">
        <v>1066</v>
      </c>
      <c r="E87" s="2">
        <v>1995</v>
      </c>
      <c r="F87" s="2" t="s">
        <v>1003</v>
      </c>
      <c r="G87" s="2">
        <v>76.3</v>
      </c>
      <c r="H87" s="2">
        <v>105</v>
      </c>
      <c r="I87" s="2">
        <v>110</v>
      </c>
      <c r="J87" s="2">
        <v>-115</v>
      </c>
      <c r="K87" s="2"/>
      <c r="L87" s="2">
        <v>130</v>
      </c>
      <c r="M87" s="2">
        <v>-135</v>
      </c>
      <c r="N87" s="2">
        <v>-140</v>
      </c>
      <c r="O87" s="2"/>
      <c r="P87" s="2">
        <v>240</v>
      </c>
      <c r="Q87" s="2">
        <v>303.80259977754991</v>
      </c>
      <c r="R87" s="2">
        <v>2</v>
      </c>
      <c r="S87" s="2">
        <v>25</v>
      </c>
    </row>
    <row r="88" spans="1:19">
      <c r="A88" s="2" t="s">
        <v>111</v>
      </c>
      <c r="B88" s="2"/>
      <c r="C88" s="2">
        <v>77</v>
      </c>
      <c r="D88" s="2" t="s">
        <v>1067</v>
      </c>
      <c r="E88" s="2">
        <v>1989</v>
      </c>
      <c r="F88" s="2" t="s">
        <v>1038</v>
      </c>
      <c r="G88" s="2">
        <v>76.3</v>
      </c>
      <c r="H88" s="2">
        <v>105</v>
      </c>
      <c r="I88" s="2">
        <v>-110</v>
      </c>
      <c r="J88" s="2">
        <v>-112</v>
      </c>
      <c r="K88" s="2"/>
      <c r="L88" s="2">
        <v>121</v>
      </c>
      <c r="M88" s="2">
        <v>127</v>
      </c>
      <c r="N88" s="2">
        <v>133</v>
      </c>
      <c r="O88" s="2"/>
      <c r="P88" s="2">
        <v>238</v>
      </c>
      <c r="Q88" s="2">
        <v>301.27091144607033</v>
      </c>
      <c r="R88" s="2">
        <v>3</v>
      </c>
      <c r="S88" s="2">
        <v>23</v>
      </c>
    </row>
    <row r="89" spans="1:1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328" t="s">
        <v>111</v>
      </c>
      <c r="B90" s="328"/>
      <c r="C90" s="328">
        <v>85</v>
      </c>
      <c r="D90" s="328" t="s">
        <v>1068</v>
      </c>
      <c r="E90" s="328">
        <v>1995</v>
      </c>
      <c r="F90" s="328" t="s">
        <v>1003</v>
      </c>
      <c r="G90" s="328">
        <v>84.1</v>
      </c>
      <c r="H90" s="328">
        <v>65</v>
      </c>
      <c r="I90" s="328">
        <v>70</v>
      </c>
      <c r="J90" s="328">
        <v>75</v>
      </c>
      <c r="K90" s="328"/>
      <c r="L90" s="328">
        <v>120</v>
      </c>
      <c r="M90" s="328">
        <v>-125</v>
      </c>
      <c r="N90" s="328">
        <v>-125</v>
      </c>
      <c r="O90" s="328"/>
      <c r="P90" s="328">
        <v>195</v>
      </c>
      <c r="Q90" s="328">
        <v>234.27421022900123</v>
      </c>
      <c r="R90" s="328"/>
      <c r="S90" s="328">
        <v>20</v>
      </c>
    </row>
    <row r="91" spans="1:19">
      <c r="A91" s="328" t="s">
        <v>111</v>
      </c>
      <c r="B91" s="328"/>
      <c r="C91" s="328">
        <v>85</v>
      </c>
      <c r="D91" s="328" t="s">
        <v>1069</v>
      </c>
      <c r="E91" s="328">
        <v>1984</v>
      </c>
      <c r="F91" s="328" t="s">
        <v>998</v>
      </c>
      <c r="G91" s="328">
        <v>85</v>
      </c>
      <c r="H91" s="328">
        <v>66</v>
      </c>
      <c r="I91" s="328">
        <v>69</v>
      </c>
      <c r="J91" s="328">
        <v>-72</v>
      </c>
      <c r="K91" s="328"/>
      <c r="L91" s="328">
        <v>90</v>
      </c>
      <c r="M91" s="328">
        <v>95</v>
      </c>
      <c r="N91" s="328">
        <v>102</v>
      </c>
      <c r="O91" s="328"/>
      <c r="P91" s="328">
        <v>171</v>
      </c>
      <c r="Q91" s="328">
        <v>204.35097050569101</v>
      </c>
      <c r="R91" s="328"/>
      <c r="S91" s="328">
        <v>18</v>
      </c>
    </row>
    <row r="92" spans="1:19">
      <c r="A92" s="328" t="s">
        <v>111</v>
      </c>
      <c r="B92" s="328"/>
      <c r="C92" s="328">
        <v>85</v>
      </c>
      <c r="D92" s="328" t="s">
        <v>1070</v>
      </c>
      <c r="E92" s="328">
        <v>1994</v>
      </c>
      <c r="F92" s="328"/>
      <c r="G92" s="328">
        <v>84.1</v>
      </c>
      <c r="H92" s="328">
        <v>80</v>
      </c>
      <c r="I92" s="328">
        <v>-91</v>
      </c>
      <c r="J92" s="328">
        <v>91</v>
      </c>
      <c r="K92" s="328"/>
      <c r="L92" s="328">
        <v>-125</v>
      </c>
      <c r="M92" s="328">
        <v>-125</v>
      </c>
      <c r="N92" s="328">
        <v>-125</v>
      </c>
      <c r="O92" s="328"/>
      <c r="P92" s="328">
        <v>0</v>
      </c>
      <c r="Q92" s="328"/>
      <c r="R92" s="328"/>
      <c r="S92" s="328">
        <v>0</v>
      </c>
    </row>
    <row r="93" spans="1:19">
      <c r="A93" s="328" t="s">
        <v>111</v>
      </c>
      <c r="B93" s="328"/>
      <c r="C93" s="328">
        <v>85</v>
      </c>
      <c r="D93" s="328" t="s">
        <v>1071</v>
      </c>
      <c r="E93" s="328">
        <v>1997</v>
      </c>
      <c r="F93" s="328" t="s">
        <v>585</v>
      </c>
      <c r="G93" s="328">
        <v>80.5</v>
      </c>
      <c r="H93" s="328">
        <v>85</v>
      </c>
      <c r="I93" s="328">
        <v>-90</v>
      </c>
      <c r="J93" s="328">
        <v>91</v>
      </c>
      <c r="K93" s="328"/>
      <c r="L93" s="328">
        <v>135</v>
      </c>
      <c r="M93" s="328">
        <v>-137</v>
      </c>
      <c r="N93" s="328">
        <v>-1</v>
      </c>
      <c r="O93" s="328"/>
      <c r="P93" s="328">
        <v>226</v>
      </c>
      <c r="Q93" s="328">
        <v>277.74478631630171</v>
      </c>
      <c r="R93" s="328"/>
      <c r="S93" s="328">
        <v>21</v>
      </c>
    </row>
    <row r="94" spans="1:19">
      <c r="A94" s="328" t="s">
        <v>111</v>
      </c>
      <c r="B94" s="328"/>
      <c r="C94" s="328">
        <v>85</v>
      </c>
      <c r="D94" s="328" t="s">
        <v>1072</v>
      </c>
      <c r="E94" s="328">
        <v>1973</v>
      </c>
      <c r="F94" s="328" t="s">
        <v>993</v>
      </c>
      <c r="G94" s="328">
        <v>79.25</v>
      </c>
      <c r="H94" s="328">
        <v>96</v>
      </c>
      <c r="I94" s="328">
        <v>101</v>
      </c>
      <c r="J94" s="328">
        <v>106</v>
      </c>
      <c r="K94" s="328"/>
      <c r="L94" s="328">
        <v>120</v>
      </c>
      <c r="M94" s="328">
        <v>126</v>
      </c>
      <c r="N94" s="328">
        <v>-131</v>
      </c>
      <c r="O94" s="328"/>
      <c r="P94" s="328">
        <v>232</v>
      </c>
      <c r="Q94" s="328">
        <v>287.53278007001899</v>
      </c>
      <c r="R94" s="328"/>
      <c r="S94" s="328">
        <v>22</v>
      </c>
    </row>
    <row r="95" spans="1:19">
      <c r="A95" s="328" t="s">
        <v>111</v>
      </c>
      <c r="B95" s="328"/>
      <c r="C95" s="328">
        <v>85</v>
      </c>
      <c r="D95" s="328" t="s">
        <v>1073</v>
      </c>
      <c r="E95" s="328">
        <v>1992</v>
      </c>
      <c r="F95" s="328" t="s">
        <v>1022</v>
      </c>
      <c r="G95" s="328">
        <v>82.5</v>
      </c>
      <c r="H95" s="328">
        <v>80</v>
      </c>
      <c r="I95" s="328">
        <v>-83</v>
      </c>
      <c r="J95" s="328">
        <v>86</v>
      </c>
      <c r="K95" s="328"/>
      <c r="L95" s="328">
        <v>-90</v>
      </c>
      <c r="M95" s="328">
        <v>95</v>
      </c>
      <c r="N95" s="328">
        <v>100</v>
      </c>
      <c r="O95" s="328"/>
      <c r="P95" s="328">
        <v>186</v>
      </c>
      <c r="Q95" s="328">
        <v>225.66063402181166</v>
      </c>
      <c r="R95" s="328"/>
      <c r="S95" s="328">
        <v>19</v>
      </c>
    </row>
    <row r="96" spans="1:19">
      <c r="A96" s="328" t="s">
        <v>111</v>
      </c>
      <c r="B96" s="328"/>
      <c r="C96" s="328">
        <v>85</v>
      </c>
      <c r="D96" s="328" t="s">
        <v>1074</v>
      </c>
      <c r="E96" s="328">
        <v>1979</v>
      </c>
      <c r="F96" s="328" t="s">
        <v>1075</v>
      </c>
      <c r="G96" s="328">
        <v>84.45</v>
      </c>
      <c r="H96" s="328">
        <v>-100</v>
      </c>
      <c r="I96" s="328">
        <v>100</v>
      </c>
      <c r="J96" s="328">
        <v>-107</v>
      </c>
      <c r="K96" s="328"/>
      <c r="L96" s="328">
        <v>-130</v>
      </c>
      <c r="M96" s="328">
        <v>-132</v>
      </c>
      <c r="N96" s="328">
        <v>133</v>
      </c>
      <c r="O96" s="328"/>
      <c r="P96" s="328">
        <v>233</v>
      </c>
      <c r="Q96" s="328">
        <v>279.34491968662377</v>
      </c>
      <c r="R96" s="328">
        <v>3</v>
      </c>
      <c r="S96" s="328">
        <v>23</v>
      </c>
    </row>
    <row r="97" spans="1:19">
      <c r="A97" s="328" t="s">
        <v>111</v>
      </c>
      <c r="B97" s="328"/>
      <c r="C97" s="328">
        <v>85</v>
      </c>
      <c r="D97" s="328" t="s">
        <v>1076</v>
      </c>
      <c r="E97" s="328">
        <v>1990</v>
      </c>
      <c r="F97" s="328" t="s">
        <v>1065</v>
      </c>
      <c r="G97" s="328">
        <v>82.7</v>
      </c>
      <c r="H97" s="328">
        <v>98</v>
      </c>
      <c r="I97" s="328">
        <v>103</v>
      </c>
      <c r="J97" s="328">
        <v>111</v>
      </c>
      <c r="K97" s="328"/>
      <c r="L97" s="328">
        <v>128</v>
      </c>
      <c r="M97" s="328">
        <v>-137</v>
      </c>
      <c r="N97" s="328">
        <v>137</v>
      </c>
      <c r="O97" s="328"/>
      <c r="P97" s="328">
        <v>248</v>
      </c>
      <c r="Q97" s="328">
        <v>300.50543982222376</v>
      </c>
      <c r="R97" s="328">
        <v>2</v>
      </c>
      <c r="S97" s="328">
        <v>25</v>
      </c>
    </row>
    <row r="98" spans="1:19">
      <c r="A98" s="328" t="s">
        <v>111</v>
      </c>
      <c r="B98" s="328"/>
      <c r="C98" s="328">
        <v>85</v>
      </c>
      <c r="D98" s="328" t="s">
        <v>1077</v>
      </c>
      <c r="E98" s="328">
        <v>1993</v>
      </c>
      <c r="F98" s="328" t="s">
        <v>1038</v>
      </c>
      <c r="G98" s="328">
        <v>84.05</v>
      </c>
      <c r="H98" s="328">
        <v>107</v>
      </c>
      <c r="I98" s="328">
        <v>112</v>
      </c>
      <c r="J98" s="328">
        <v>-116</v>
      </c>
      <c r="K98" s="328"/>
      <c r="L98" s="328">
        <v>135</v>
      </c>
      <c r="M98" s="328">
        <v>141</v>
      </c>
      <c r="N98" s="328">
        <v>-146</v>
      </c>
      <c r="O98" s="328"/>
      <c r="P98" s="328">
        <v>253</v>
      </c>
      <c r="Q98" s="328">
        <v>304.04678149348587</v>
      </c>
      <c r="R98" s="328">
        <v>1</v>
      </c>
      <c r="S98" s="328">
        <v>28</v>
      </c>
    </row>
    <row r="99" spans="1:19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</row>
    <row r="100" spans="1:19">
      <c r="A100" s="328" t="s">
        <v>111</v>
      </c>
      <c r="B100" s="328"/>
      <c r="C100" s="328">
        <v>94</v>
      </c>
      <c r="D100" s="328" t="s">
        <v>1078</v>
      </c>
      <c r="E100" s="328">
        <v>1995</v>
      </c>
      <c r="F100" s="328"/>
      <c r="G100" s="328">
        <v>91.65</v>
      </c>
      <c r="H100" s="328">
        <v>79</v>
      </c>
      <c r="I100" s="328">
        <v>81</v>
      </c>
      <c r="J100" s="328">
        <v>84</v>
      </c>
      <c r="K100" s="328"/>
      <c r="L100" s="328">
        <v>100</v>
      </c>
      <c r="M100" s="328">
        <v>105</v>
      </c>
      <c r="N100" s="328">
        <v>-110</v>
      </c>
      <c r="O100" s="328"/>
      <c r="P100" s="328">
        <v>189</v>
      </c>
      <c r="Q100" s="328">
        <v>218.00745534364808</v>
      </c>
      <c r="R100" s="328">
        <v>4</v>
      </c>
      <c r="S100" s="328">
        <v>22</v>
      </c>
    </row>
    <row r="101" spans="1:19">
      <c r="A101" s="328" t="s">
        <v>111</v>
      </c>
      <c r="B101" s="328"/>
      <c r="C101" s="328">
        <v>94</v>
      </c>
      <c r="D101" s="328" t="s">
        <v>1079</v>
      </c>
      <c r="E101" s="328">
        <v>1996</v>
      </c>
      <c r="F101" s="328" t="s">
        <v>1040</v>
      </c>
      <c r="G101" s="328">
        <v>93.25</v>
      </c>
      <c r="H101" s="328">
        <v>105</v>
      </c>
      <c r="I101" s="328">
        <v>-110</v>
      </c>
      <c r="J101" s="328">
        <v>-112</v>
      </c>
      <c r="K101" s="328"/>
      <c r="L101" s="328">
        <v>135</v>
      </c>
      <c r="M101" s="328">
        <v>140</v>
      </c>
      <c r="N101" s="328">
        <v>-145</v>
      </c>
      <c r="O101" s="328"/>
      <c r="P101" s="328">
        <v>245</v>
      </c>
      <c r="Q101" s="328">
        <v>280.46851997557792</v>
      </c>
      <c r="R101" s="328">
        <v>3</v>
      </c>
      <c r="S101" s="328">
        <v>23</v>
      </c>
    </row>
    <row r="102" spans="1:19">
      <c r="A102" s="328" t="s">
        <v>111</v>
      </c>
      <c r="B102" s="328"/>
      <c r="C102" s="328">
        <v>94</v>
      </c>
      <c r="D102" s="328" t="s">
        <v>1080</v>
      </c>
      <c r="E102" s="328">
        <v>1985</v>
      </c>
      <c r="F102" s="328"/>
      <c r="G102" s="328">
        <v>92.2</v>
      </c>
      <c r="H102" s="328">
        <v>-125</v>
      </c>
      <c r="I102" s="328">
        <v>125</v>
      </c>
      <c r="J102" s="328">
        <v>-128</v>
      </c>
      <c r="K102" s="328"/>
      <c r="L102" s="328">
        <v>155</v>
      </c>
      <c r="M102" s="328">
        <v>-158</v>
      </c>
      <c r="N102" s="328">
        <v>-161</v>
      </c>
      <c r="O102" s="328"/>
      <c r="P102" s="328">
        <v>280</v>
      </c>
      <c r="Q102" s="328">
        <v>322.12136492393091</v>
      </c>
      <c r="R102" s="328">
        <v>2</v>
      </c>
      <c r="S102" s="328">
        <v>25</v>
      </c>
    </row>
    <row r="103" spans="1:19">
      <c r="A103" s="328" t="s">
        <v>111</v>
      </c>
      <c r="B103" s="328"/>
      <c r="C103" s="328">
        <v>94</v>
      </c>
      <c r="D103" s="328" t="s">
        <v>1081</v>
      </c>
      <c r="E103" s="328">
        <v>1993</v>
      </c>
      <c r="F103" s="328" t="s">
        <v>1003</v>
      </c>
      <c r="G103" s="328">
        <v>93.6</v>
      </c>
      <c r="H103" s="328">
        <v>-136</v>
      </c>
      <c r="I103" s="328">
        <v>136</v>
      </c>
      <c r="J103" s="328">
        <v>142</v>
      </c>
      <c r="K103" s="328"/>
      <c r="L103" s="328">
        <v>-168</v>
      </c>
      <c r="M103" s="328">
        <v>168</v>
      </c>
      <c r="N103" s="328">
        <v>-170</v>
      </c>
      <c r="O103" s="328"/>
      <c r="P103" s="328">
        <v>310</v>
      </c>
      <c r="Q103" s="328">
        <v>354.30645462609596</v>
      </c>
      <c r="R103" s="328">
        <v>1</v>
      </c>
      <c r="S103" s="328">
        <v>28</v>
      </c>
    </row>
    <row r="104" spans="1:19">
      <c r="A104" s="328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</row>
    <row r="105" spans="1:19">
      <c r="A105" s="328" t="s">
        <v>111</v>
      </c>
      <c r="B105" s="328"/>
      <c r="C105" s="328">
        <v>105</v>
      </c>
      <c r="D105" s="328" t="s">
        <v>1082</v>
      </c>
      <c r="E105" s="328">
        <v>1992</v>
      </c>
      <c r="F105" s="328" t="s">
        <v>1003</v>
      </c>
      <c r="G105" s="328">
        <v>104.25</v>
      </c>
      <c r="H105" s="328">
        <v>109</v>
      </c>
      <c r="I105" s="328">
        <v>-113</v>
      </c>
      <c r="J105" s="328">
        <v>113</v>
      </c>
      <c r="K105" s="328"/>
      <c r="L105" s="328">
        <v>136</v>
      </c>
      <c r="M105" s="328">
        <v>141</v>
      </c>
      <c r="N105" s="328">
        <v>-145</v>
      </c>
      <c r="O105" s="328"/>
      <c r="P105" s="328">
        <v>254</v>
      </c>
      <c r="Q105" s="328">
        <v>278.28961556558346</v>
      </c>
      <c r="R105" s="328">
        <v>5</v>
      </c>
      <c r="S105" s="328">
        <v>21</v>
      </c>
    </row>
    <row r="106" spans="1:19">
      <c r="A106" s="328" t="s">
        <v>111</v>
      </c>
      <c r="B106" s="328"/>
      <c r="C106" s="328">
        <v>105</v>
      </c>
      <c r="D106" s="328" t="s">
        <v>1083</v>
      </c>
      <c r="E106" s="328">
        <v>1988</v>
      </c>
      <c r="F106" s="328" t="s">
        <v>1075</v>
      </c>
      <c r="G106" s="328">
        <v>100.8</v>
      </c>
      <c r="H106" s="328">
        <v>103</v>
      </c>
      <c r="I106" s="328">
        <v>-106</v>
      </c>
      <c r="J106" s="328">
        <v>107</v>
      </c>
      <c r="K106" s="328"/>
      <c r="L106" s="328">
        <v>115</v>
      </c>
      <c r="M106" s="328">
        <v>120</v>
      </c>
      <c r="N106" s="328">
        <v>-125</v>
      </c>
      <c r="O106" s="328"/>
      <c r="P106" s="328">
        <v>227</v>
      </c>
      <c r="Q106" s="328">
        <v>251.79516737575591</v>
      </c>
      <c r="R106" s="328">
        <v>7</v>
      </c>
      <c r="S106" s="328">
        <v>19</v>
      </c>
    </row>
    <row r="107" spans="1:19">
      <c r="A107" s="328" t="s">
        <v>111</v>
      </c>
      <c r="B107" s="328"/>
      <c r="C107" s="328">
        <v>105</v>
      </c>
      <c r="D107" s="328" t="s">
        <v>1084</v>
      </c>
      <c r="E107" s="328">
        <v>1993</v>
      </c>
      <c r="F107" s="328" t="s">
        <v>1038</v>
      </c>
      <c r="G107" s="328">
        <v>103.1</v>
      </c>
      <c r="H107" s="328">
        <v>106</v>
      </c>
      <c r="I107" s="328">
        <v>113</v>
      </c>
      <c r="J107" s="328">
        <v>-118</v>
      </c>
      <c r="K107" s="328"/>
      <c r="L107" s="328">
        <v>130</v>
      </c>
      <c r="M107" s="328">
        <v>-135</v>
      </c>
      <c r="N107" s="328">
        <v>-1</v>
      </c>
      <c r="O107" s="328"/>
      <c r="P107" s="328">
        <v>243</v>
      </c>
      <c r="Q107" s="328">
        <v>267.29952409564135</v>
      </c>
      <c r="R107" s="328">
        <v>6</v>
      </c>
      <c r="S107" s="328">
        <v>20</v>
      </c>
    </row>
    <row r="108" spans="1:19">
      <c r="A108" s="328" t="s">
        <v>111</v>
      </c>
      <c r="B108" s="328"/>
      <c r="C108" s="328">
        <v>105</v>
      </c>
      <c r="D108" s="328" t="s">
        <v>1085</v>
      </c>
      <c r="E108" s="328">
        <v>1985</v>
      </c>
      <c r="F108" s="328"/>
      <c r="G108" s="328">
        <v>103.45</v>
      </c>
      <c r="H108" s="328">
        <v>107</v>
      </c>
      <c r="I108" s="328">
        <v>115</v>
      </c>
      <c r="J108" s="328">
        <v>121</v>
      </c>
      <c r="K108" s="328"/>
      <c r="L108" s="328">
        <v>-133</v>
      </c>
      <c r="M108" s="328">
        <v>-141</v>
      </c>
      <c r="N108" s="328">
        <v>141</v>
      </c>
      <c r="O108" s="328"/>
      <c r="P108" s="328">
        <v>262</v>
      </c>
      <c r="Q108" s="328">
        <v>287.84663372993731</v>
      </c>
      <c r="R108" s="328">
        <v>4</v>
      </c>
      <c r="S108" s="328">
        <v>22</v>
      </c>
    </row>
    <row r="109" spans="1:19">
      <c r="A109" s="328" t="s">
        <v>111</v>
      </c>
      <c r="B109" s="328"/>
      <c r="C109" s="328">
        <v>105</v>
      </c>
      <c r="D109" s="328" t="s">
        <v>1086</v>
      </c>
      <c r="E109" s="328">
        <v>1986</v>
      </c>
      <c r="F109" s="328"/>
      <c r="G109" s="328">
        <v>102.5</v>
      </c>
      <c r="H109" s="328">
        <v>-125</v>
      </c>
      <c r="I109" s="328">
        <v>-127</v>
      </c>
      <c r="J109" s="328">
        <v>128</v>
      </c>
      <c r="K109" s="328"/>
      <c r="L109" s="328">
        <v>161</v>
      </c>
      <c r="M109" s="328">
        <v>-167</v>
      </c>
      <c r="N109" s="328">
        <v>-170</v>
      </c>
      <c r="O109" s="328"/>
      <c r="P109" s="328">
        <v>289</v>
      </c>
      <c r="Q109" s="328">
        <v>318.57678210896711</v>
      </c>
      <c r="R109" s="328">
        <v>3</v>
      </c>
      <c r="S109" s="328">
        <v>23</v>
      </c>
    </row>
    <row r="110" spans="1:19">
      <c r="A110" s="328" t="s">
        <v>111</v>
      </c>
      <c r="B110" s="328"/>
      <c r="C110" s="328">
        <v>105</v>
      </c>
      <c r="D110" s="328" t="s">
        <v>1087</v>
      </c>
      <c r="E110" s="328">
        <v>1995</v>
      </c>
      <c r="F110" s="328" t="s">
        <v>585</v>
      </c>
      <c r="G110" s="328">
        <v>102.5</v>
      </c>
      <c r="H110" s="328">
        <v>125</v>
      </c>
      <c r="I110" s="328">
        <v>129</v>
      </c>
      <c r="J110" s="328">
        <v>-132</v>
      </c>
      <c r="K110" s="328"/>
      <c r="L110" s="328">
        <v>150</v>
      </c>
      <c r="M110" s="328">
        <v>155</v>
      </c>
      <c r="N110" s="328">
        <v>161</v>
      </c>
      <c r="O110" s="328"/>
      <c r="P110" s="328">
        <v>290</v>
      </c>
      <c r="Q110" s="328">
        <v>319.67912391557252</v>
      </c>
      <c r="R110" s="328">
        <v>2</v>
      </c>
      <c r="S110" s="328">
        <v>25</v>
      </c>
    </row>
    <row r="111" spans="1:19">
      <c r="A111" s="328" t="s">
        <v>111</v>
      </c>
      <c r="B111" s="328"/>
      <c r="C111" s="328">
        <v>105</v>
      </c>
      <c r="D111" s="328" t="s">
        <v>1088</v>
      </c>
      <c r="E111" s="328">
        <v>1981</v>
      </c>
      <c r="F111" s="328" t="s">
        <v>993</v>
      </c>
      <c r="G111" s="328">
        <v>97.9</v>
      </c>
      <c r="H111" s="328">
        <v>126</v>
      </c>
      <c r="I111" s="328">
        <v>131</v>
      </c>
      <c r="J111" s="328">
        <v>136</v>
      </c>
      <c r="K111" s="328"/>
      <c r="L111" s="328">
        <v>162</v>
      </c>
      <c r="M111" s="328">
        <v>168</v>
      </c>
      <c r="N111" s="328">
        <v>174</v>
      </c>
      <c r="O111" s="328"/>
      <c r="P111" s="328">
        <v>310</v>
      </c>
      <c r="Q111" s="328">
        <v>347.78108454727311</v>
      </c>
      <c r="R111" s="328">
        <v>1</v>
      </c>
      <c r="S111" s="328">
        <v>28</v>
      </c>
    </row>
    <row r="112" spans="1:19">
      <c r="A112" s="328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</row>
    <row r="113" spans="1:19">
      <c r="A113" s="328" t="s">
        <v>111</v>
      </c>
      <c r="B113" s="328"/>
      <c r="C113" s="328" t="s">
        <v>5</v>
      </c>
      <c r="D113" s="328" t="s">
        <v>1089</v>
      </c>
      <c r="E113" s="328">
        <v>1976</v>
      </c>
      <c r="F113" s="328" t="s">
        <v>993</v>
      </c>
      <c r="G113" s="328">
        <v>127.9</v>
      </c>
      <c r="H113" s="328">
        <v>90</v>
      </c>
      <c r="I113" s="328">
        <v>96</v>
      </c>
      <c r="J113" s="328">
        <v>101</v>
      </c>
      <c r="K113" s="328"/>
      <c r="L113" s="328">
        <v>118</v>
      </c>
      <c r="M113" s="328">
        <v>124</v>
      </c>
      <c r="N113" s="328">
        <v>-130</v>
      </c>
      <c r="O113" s="328"/>
      <c r="P113" s="328">
        <v>225</v>
      </c>
      <c r="Q113" s="328">
        <v>232.58759337046911</v>
      </c>
      <c r="R113" s="328">
        <v>3</v>
      </c>
      <c r="S113" s="328">
        <v>23</v>
      </c>
    </row>
    <row r="114" spans="1:19">
      <c r="A114" s="328" t="s">
        <v>111</v>
      </c>
      <c r="B114" s="328"/>
      <c r="C114" s="328" t="s">
        <v>5</v>
      </c>
      <c r="D114" s="328" t="s">
        <v>1090</v>
      </c>
      <c r="E114" s="328">
        <v>1993</v>
      </c>
      <c r="F114" s="328" t="s">
        <v>1038</v>
      </c>
      <c r="G114" s="328">
        <v>117.06</v>
      </c>
      <c r="H114" s="328">
        <v>-108</v>
      </c>
      <c r="I114" s="328">
        <v>-109</v>
      </c>
      <c r="J114" s="328">
        <v>-109</v>
      </c>
      <c r="K114" s="328"/>
      <c r="L114" s="328">
        <v>130</v>
      </c>
      <c r="M114" s="328">
        <v>-135</v>
      </c>
      <c r="N114" s="328">
        <v>-137</v>
      </c>
      <c r="O114" s="328"/>
      <c r="P114" s="328">
        <v>0</v>
      </c>
      <c r="Q114" s="328"/>
      <c r="R114" s="328" t="s">
        <v>1020</v>
      </c>
      <c r="S114" s="328">
        <v>0</v>
      </c>
    </row>
    <row r="115" spans="1:19">
      <c r="A115" s="328" t="s">
        <v>111</v>
      </c>
      <c r="B115" s="328"/>
      <c r="C115" s="328" t="s">
        <v>5</v>
      </c>
      <c r="D115" s="328" t="s">
        <v>1091</v>
      </c>
      <c r="E115" s="328">
        <v>1997</v>
      </c>
      <c r="F115" s="328" t="s">
        <v>1003</v>
      </c>
      <c r="G115" s="328">
        <v>129.6</v>
      </c>
      <c r="H115" s="328">
        <v>115</v>
      </c>
      <c r="I115" s="328">
        <v>120</v>
      </c>
      <c r="J115" s="328">
        <v>-123</v>
      </c>
      <c r="K115" s="328"/>
      <c r="L115" s="328">
        <v>150</v>
      </c>
      <c r="M115" s="328">
        <v>155</v>
      </c>
      <c r="N115" s="328">
        <v>160</v>
      </c>
      <c r="O115" s="328"/>
      <c r="P115" s="328">
        <v>280</v>
      </c>
      <c r="Q115" s="328">
        <v>288.64323523283872</v>
      </c>
      <c r="R115" s="328">
        <v>2</v>
      </c>
      <c r="S115" s="328">
        <v>25</v>
      </c>
    </row>
    <row r="116" spans="1:19">
      <c r="A116" s="328" t="s">
        <v>111</v>
      </c>
      <c r="B116" s="328"/>
      <c r="C116" s="328" t="s">
        <v>5</v>
      </c>
      <c r="D116" s="328" t="s">
        <v>1092</v>
      </c>
      <c r="E116" s="328">
        <v>1987</v>
      </c>
      <c r="F116" s="328"/>
      <c r="G116" s="328">
        <v>140.80000000000001</v>
      </c>
      <c r="H116" s="328">
        <v>-125</v>
      </c>
      <c r="I116" s="328">
        <v>125</v>
      </c>
      <c r="J116" s="328">
        <v>133</v>
      </c>
      <c r="K116" s="328"/>
      <c r="L116" s="328">
        <v>170</v>
      </c>
      <c r="M116" s="328">
        <v>-177</v>
      </c>
      <c r="N116" s="328">
        <v>177</v>
      </c>
      <c r="O116" s="328"/>
      <c r="P116" s="328">
        <v>310</v>
      </c>
      <c r="Q116" s="328">
        <v>314.93521619478065</v>
      </c>
      <c r="R116" s="328">
        <v>1</v>
      </c>
      <c r="S116" s="328">
        <v>28</v>
      </c>
    </row>
    <row r="117" spans="1:19">
      <c r="A117" s="328"/>
      <c r="B117" s="328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</row>
    <row r="118" spans="1:19">
      <c r="A118" s="328"/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</row>
  </sheetData>
  <mergeCells count="4">
    <mergeCell ref="H12:J12"/>
    <mergeCell ref="G7:N7"/>
    <mergeCell ref="I9:J9"/>
    <mergeCell ref="E8:J8"/>
  </mergeCells>
  <hyperlinks>
    <hyperlink ref="U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D15" sqref="D15:H15"/>
    </sheetView>
  </sheetViews>
  <sheetFormatPr defaultColWidth="11.42578125" defaultRowHeight="15"/>
  <cols>
    <col min="1" max="3" width="7.140625" customWidth="1"/>
    <col min="4" max="4" width="21.140625" customWidth="1"/>
    <col min="5" max="19" width="7.140625" customWidth="1"/>
  </cols>
  <sheetData>
    <row r="1" spans="1:19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6"/>
      <c r="Q1" s="106"/>
      <c r="R1" s="106"/>
      <c r="S1" s="107" t="s">
        <v>235</v>
      </c>
    </row>
    <row r="2" spans="1:19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6"/>
      <c r="Q2" s="106"/>
      <c r="R2" s="106"/>
      <c r="S2" s="107" t="s">
        <v>236</v>
      </c>
    </row>
    <row r="3" spans="1:19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6"/>
      <c r="Q3" s="106"/>
      <c r="R3" s="106"/>
      <c r="S3" s="107" t="s">
        <v>237</v>
      </c>
    </row>
    <row r="4" spans="1:19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8"/>
      <c r="N4" s="108"/>
      <c r="O4" s="108"/>
      <c r="P4" s="106"/>
      <c r="Q4" s="106"/>
      <c r="R4" s="106"/>
      <c r="S4" s="107" t="s">
        <v>238</v>
      </c>
    </row>
    <row r="5" spans="1:19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8"/>
      <c r="N5" s="108"/>
      <c r="O5" s="108"/>
      <c r="P5" s="109"/>
      <c r="Q5" s="109"/>
      <c r="R5" s="109"/>
      <c r="S5" s="110" t="s">
        <v>239</v>
      </c>
    </row>
    <row r="6" spans="1:19">
      <c r="A6" s="105"/>
      <c r="B6" s="105"/>
      <c r="C6" s="105"/>
      <c r="D6" s="105"/>
      <c r="E6" s="105"/>
      <c r="F6" s="105"/>
      <c r="G6" s="105"/>
      <c r="H6" s="105"/>
      <c r="I6" s="518"/>
      <c r="J6" s="518"/>
      <c r="K6" s="105"/>
      <c r="L6" s="108"/>
      <c r="M6" s="108"/>
      <c r="N6" s="108"/>
      <c r="O6" s="108"/>
      <c r="P6" s="109"/>
      <c r="Q6" s="109"/>
      <c r="R6" s="109"/>
      <c r="S6" s="107" t="s">
        <v>240</v>
      </c>
    </row>
    <row r="7" spans="1:19" ht="18.75">
      <c r="A7" s="105"/>
      <c r="B7" s="112"/>
      <c r="C7" s="111"/>
      <c r="D7" s="111"/>
      <c r="E7" s="113" t="s">
        <v>241</v>
      </c>
      <c r="F7" s="113"/>
      <c r="G7" s="113"/>
      <c r="H7" s="113"/>
      <c r="I7" s="518"/>
      <c r="J7" s="518"/>
      <c r="K7" s="113"/>
      <c r="L7" s="108"/>
      <c r="M7" s="108"/>
      <c r="N7" s="108"/>
      <c r="O7" s="108"/>
      <c r="P7" s="111"/>
      <c r="Q7" s="111"/>
      <c r="R7" s="111"/>
      <c r="S7" s="111"/>
    </row>
    <row r="8" spans="1:19">
      <c r="A8" s="115"/>
      <c r="B8" s="116"/>
      <c r="C8" s="116"/>
      <c r="D8" s="116"/>
      <c r="E8" s="116"/>
      <c r="F8" s="116"/>
      <c r="G8" s="116"/>
      <c r="H8" s="116"/>
      <c r="I8" s="518"/>
      <c r="J8" s="518"/>
      <c r="K8" s="116"/>
      <c r="L8" s="108"/>
      <c r="M8" s="108"/>
      <c r="N8" s="108"/>
      <c r="O8" s="108"/>
      <c r="P8" s="116"/>
      <c r="Q8" s="116"/>
      <c r="R8" s="116"/>
      <c r="S8" s="116"/>
    </row>
    <row r="9" spans="1:19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08"/>
      <c r="M9" s="108"/>
      <c r="N9" s="116"/>
      <c r="O9" s="116"/>
      <c r="P9" s="116"/>
      <c r="Q9" s="116"/>
      <c r="R9" s="116"/>
      <c r="S9" s="116"/>
    </row>
    <row r="10" spans="1:19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08"/>
      <c r="M10" s="108"/>
      <c r="N10" s="116"/>
      <c r="O10" s="116"/>
      <c r="P10" s="116"/>
      <c r="Q10" s="116"/>
      <c r="R10" s="116"/>
      <c r="S10" s="116"/>
    </row>
    <row r="15" spans="1:19" ht="18.75">
      <c r="A15" s="116"/>
      <c r="B15" s="117"/>
      <c r="C15" s="118" t="s">
        <v>55</v>
      </c>
      <c r="D15" s="526" t="s">
        <v>1093</v>
      </c>
      <c r="E15" s="526"/>
      <c r="F15" s="526"/>
      <c r="G15" s="526"/>
      <c r="H15" s="526"/>
      <c r="I15" s="116"/>
      <c r="J15" s="116"/>
      <c r="K15" s="118" t="s">
        <v>0</v>
      </c>
      <c r="L15" s="313"/>
      <c r="M15" s="313"/>
      <c r="N15" s="313" t="s">
        <v>1094</v>
      </c>
      <c r="O15" s="313"/>
      <c r="P15" s="313"/>
      <c r="Q15" s="313"/>
      <c r="R15" s="313"/>
      <c r="S15" s="121"/>
    </row>
    <row r="16" spans="1:19" ht="18.75">
      <c r="A16" s="116"/>
      <c r="B16" s="117"/>
      <c r="C16" s="118" t="s">
        <v>56</v>
      </c>
      <c r="D16" s="122">
        <v>42147</v>
      </c>
      <c r="E16" s="117"/>
      <c r="F16" s="123" t="s">
        <v>53</v>
      </c>
      <c r="G16" s="124" t="s">
        <v>1095</v>
      </c>
      <c r="H16" s="124"/>
      <c r="I16" s="125"/>
      <c r="J16" s="116"/>
      <c r="K16" s="118" t="s">
        <v>54</v>
      </c>
      <c r="L16" s="124"/>
      <c r="M16" s="124"/>
      <c r="N16" t="s">
        <v>1096</v>
      </c>
      <c r="O16" s="124"/>
      <c r="P16" s="124"/>
      <c r="Q16" s="124"/>
      <c r="R16" s="124"/>
      <c r="S16" s="126"/>
    </row>
    <row r="17" spans="1:19" ht="15.75" thickBo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>
      <c r="A18" s="510" t="s">
        <v>253</v>
      </c>
      <c r="B18" s="510" t="s">
        <v>42</v>
      </c>
      <c r="C18" s="129" t="s">
        <v>246</v>
      </c>
      <c r="D18" s="510" t="s">
        <v>13</v>
      </c>
      <c r="E18" s="129" t="s">
        <v>247</v>
      </c>
      <c r="F18" s="510" t="s">
        <v>1</v>
      </c>
      <c r="G18" s="128" t="s">
        <v>248</v>
      </c>
      <c r="H18" s="514" t="s">
        <v>249</v>
      </c>
      <c r="I18" s="534"/>
      <c r="J18" s="512"/>
      <c r="K18" s="128" t="s">
        <v>250</v>
      </c>
      <c r="L18" s="310"/>
      <c r="M18" s="311" t="s">
        <v>251</v>
      </c>
      <c r="N18" s="312"/>
      <c r="O18" s="128" t="s">
        <v>250</v>
      </c>
      <c r="P18" s="510" t="s">
        <v>3</v>
      </c>
      <c r="Q18" s="510" t="s">
        <v>4</v>
      </c>
      <c r="R18" s="510" t="s">
        <v>48</v>
      </c>
      <c r="S18" s="515" t="s">
        <v>44</v>
      </c>
    </row>
    <row r="19" spans="1:19" ht="15.75" thickBot="1">
      <c r="A19" s="511"/>
      <c r="B19" s="511"/>
      <c r="C19" s="135" t="s">
        <v>254</v>
      </c>
      <c r="D19" s="511"/>
      <c r="E19" s="135" t="s">
        <v>256</v>
      </c>
      <c r="F19" s="511"/>
      <c r="G19" s="134" t="s">
        <v>246</v>
      </c>
      <c r="H19" s="136">
        <v>1</v>
      </c>
      <c r="I19" s="137">
        <v>2</v>
      </c>
      <c r="J19" s="138">
        <v>3</v>
      </c>
      <c r="K19" s="134" t="s">
        <v>257</v>
      </c>
      <c r="L19" s="136">
        <v>1</v>
      </c>
      <c r="M19" s="137">
        <v>2</v>
      </c>
      <c r="N19" s="138">
        <v>3</v>
      </c>
      <c r="O19" s="134" t="s">
        <v>258</v>
      </c>
      <c r="P19" s="511"/>
      <c r="Q19" s="511"/>
      <c r="R19" s="511"/>
      <c r="S19" s="516"/>
    </row>
    <row r="20" spans="1:19">
      <c r="A20" s="139" t="s">
        <v>259</v>
      </c>
      <c r="B20" s="139" t="s">
        <v>378</v>
      </c>
      <c r="C20" s="139">
        <v>48</v>
      </c>
      <c r="D20" s="139" t="s">
        <v>1097</v>
      </c>
      <c r="E20" s="140">
        <v>1995</v>
      </c>
      <c r="F20" s="140" t="s">
        <v>1098</v>
      </c>
      <c r="G20" s="141">
        <v>40</v>
      </c>
      <c r="H20" s="139">
        <v>35</v>
      </c>
      <c r="I20" s="139">
        <v>40</v>
      </c>
      <c r="J20" s="139">
        <v>-42</v>
      </c>
      <c r="K20" s="139">
        <v>40</v>
      </c>
      <c r="L20" s="139">
        <v>45</v>
      </c>
      <c r="M20" s="139">
        <v>48</v>
      </c>
      <c r="N20" s="139">
        <v>51</v>
      </c>
      <c r="O20" s="139">
        <v>51</v>
      </c>
      <c r="P20" s="139">
        <v>91</v>
      </c>
      <c r="Q20" s="139">
        <v>1</v>
      </c>
      <c r="R20" s="139"/>
      <c r="S20" s="139">
        <v>177.33840000000001</v>
      </c>
    </row>
    <row r="21" spans="1:19">
      <c r="A21" s="142" t="s">
        <v>259</v>
      </c>
      <c r="B21" s="142" t="s">
        <v>131</v>
      </c>
      <c r="C21" s="142">
        <v>48</v>
      </c>
      <c r="D21" s="142" t="s">
        <v>1099</v>
      </c>
      <c r="E21" s="143">
        <v>1999</v>
      </c>
      <c r="F21" s="143" t="s">
        <v>1100</v>
      </c>
      <c r="G21" s="144">
        <v>47.1</v>
      </c>
      <c r="H21" s="142">
        <v>29</v>
      </c>
      <c r="I21" s="142">
        <v>31</v>
      </c>
      <c r="J21" s="142">
        <v>33</v>
      </c>
      <c r="K21" s="142">
        <v>33</v>
      </c>
      <c r="L21" s="142">
        <v>40</v>
      </c>
      <c r="M21" s="142">
        <v>42</v>
      </c>
      <c r="N21" s="142">
        <v>45</v>
      </c>
      <c r="O21" s="142">
        <v>45</v>
      </c>
      <c r="P21" s="142">
        <v>78</v>
      </c>
      <c r="Q21" s="142">
        <v>2</v>
      </c>
      <c r="R21" s="142"/>
      <c r="S21" s="142">
        <v>130.0196</v>
      </c>
    </row>
    <row r="22" spans="1:19">
      <c r="A22" s="142" t="s">
        <v>259</v>
      </c>
      <c r="B22" s="142" t="s">
        <v>381</v>
      </c>
      <c r="C22" s="142">
        <v>53</v>
      </c>
      <c r="D22" s="142" t="s">
        <v>1101</v>
      </c>
      <c r="E22" s="143">
        <v>1991</v>
      </c>
      <c r="F22" s="143" t="s">
        <v>401</v>
      </c>
      <c r="G22" s="144">
        <v>52.6</v>
      </c>
      <c r="H22" s="142">
        <v>62</v>
      </c>
      <c r="I22" s="142">
        <v>64</v>
      </c>
      <c r="J22" s="142">
        <v>-66</v>
      </c>
      <c r="K22" s="142">
        <v>64</v>
      </c>
      <c r="L22" s="142">
        <v>81</v>
      </c>
      <c r="M22" s="142">
        <v>84</v>
      </c>
      <c r="N22" s="142">
        <v>-87</v>
      </c>
      <c r="O22" s="142">
        <v>84</v>
      </c>
      <c r="P22" s="142">
        <v>148</v>
      </c>
      <c r="Q22" s="142">
        <v>1</v>
      </c>
      <c r="R22" s="142"/>
      <c r="S22" s="142">
        <v>224.61269999999999</v>
      </c>
    </row>
    <row r="23" spans="1:19">
      <c r="A23" s="142" t="s">
        <v>259</v>
      </c>
      <c r="B23" s="142" t="s">
        <v>131</v>
      </c>
      <c r="C23" s="142">
        <v>53</v>
      </c>
      <c r="D23" s="142" t="s">
        <v>1102</v>
      </c>
      <c r="E23" s="143">
        <v>1999</v>
      </c>
      <c r="F23" s="143" t="s">
        <v>401</v>
      </c>
      <c r="G23" s="144">
        <v>52.4</v>
      </c>
      <c r="H23" s="142">
        <v>54</v>
      </c>
      <c r="I23" s="142">
        <v>-57</v>
      </c>
      <c r="J23" s="142">
        <v>58</v>
      </c>
      <c r="K23" s="142">
        <v>58</v>
      </c>
      <c r="L23" s="142">
        <v>70</v>
      </c>
      <c r="M23" s="142">
        <v>74</v>
      </c>
      <c r="N23" s="142">
        <v>-77</v>
      </c>
      <c r="O23" s="142">
        <v>74</v>
      </c>
      <c r="P23" s="142">
        <v>132</v>
      </c>
      <c r="Q23" s="142">
        <v>2</v>
      </c>
      <c r="R23" s="142"/>
      <c r="S23" s="142">
        <v>200.9477</v>
      </c>
    </row>
    <row r="24" spans="1:19">
      <c r="A24" s="142" t="s">
        <v>259</v>
      </c>
      <c r="B24" s="142" t="s">
        <v>131</v>
      </c>
      <c r="C24" s="142">
        <v>53</v>
      </c>
      <c r="D24" s="142" t="s">
        <v>1103</v>
      </c>
      <c r="E24" s="143">
        <v>2001</v>
      </c>
      <c r="F24" s="143" t="s">
        <v>401</v>
      </c>
      <c r="G24" s="144">
        <v>50.7</v>
      </c>
      <c r="H24" s="142">
        <v>41</v>
      </c>
      <c r="I24" s="142">
        <v>43</v>
      </c>
      <c r="J24" s="142">
        <v>-45</v>
      </c>
      <c r="K24" s="142">
        <v>43</v>
      </c>
      <c r="L24" s="142">
        <v>50</v>
      </c>
      <c r="M24" s="142">
        <v>52</v>
      </c>
      <c r="N24" s="142">
        <v>54</v>
      </c>
      <c r="O24" s="142">
        <v>54</v>
      </c>
      <c r="P24" s="142">
        <v>97</v>
      </c>
      <c r="Q24" s="142">
        <v>3</v>
      </c>
      <c r="R24" s="142"/>
      <c r="S24" s="142">
        <v>151.7251</v>
      </c>
    </row>
    <row r="25" spans="1:19">
      <c r="A25" s="142" t="s">
        <v>259</v>
      </c>
      <c r="B25" s="142" t="s">
        <v>131</v>
      </c>
      <c r="C25" s="142">
        <v>53</v>
      </c>
      <c r="D25" s="142" t="s">
        <v>1104</v>
      </c>
      <c r="E25" s="143">
        <v>2001</v>
      </c>
      <c r="F25" s="143" t="s">
        <v>401</v>
      </c>
      <c r="G25" s="144">
        <v>52.4</v>
      </c>
      <c r="H25" s="142">
        <v>32</v>
      </c>
      <c r="I25" s="142">
        <v>-35</v>
      </c>
      <c r="J25" s="142">
        <v>37</v>
      </c>
      <c r="K25" s="142">
        <v>37</v>
      </c>
      <c r="L25" s="142">
        <v>42</v>
      </c>
      <c r="M25" s="142">
        <v>45</v>
      </c>
      <c r="N25" s="142">
        <v>48</v>
      </c>
      <c r="O25" s="142">
        <v>48</v>
      </c>
      <c r="P25" s="142">
        <v>85</v>
      </c>
      <c r="Q25" s="142">
        <v>4</v>
      </c>
      <c r="R25" s="142"/>
      <c r="S25" s="142">
        <v>129.3982</v>
      </c>
    </row>
    <row r="26" spans="1:19">
      <c r="A26" s="142" t="s">
        <v>259</v>
      </c>
      <c r="B26" s="142" t="s">
        <v>131</v>
      </c>
      <c r="C26" s="142">
        <v>53</v>
      </c>
      <c r="D26" s="142" t="s">
        <v>1105</v>
      </c>
      <c r="E26" s="143">
        <v>1999</v>
      </c>
      <c r="F26" s="143" t="s">
        <v>1106</v>
      </c>
      <c r="G26" s="144">
        <v>52.4</v>
      </c>
      <c r="H26" s="142">
        <v>30</v>
      </c>
      <c r="I26" s="142">
        <v>-33</v>
      </c>
      <c r="J26" s="142">
        <v>34</v>
      </c>
      <c r="K26" s="142">
        <v>34</v>
      </c>
      <c r="L26" s="142">
        <v>41</v>
      </c>
      <c r="M26" s="142">
        <v>-43</v>
      </c>
      <c r="N26" s="142">
        <v>-43</v>
      </c>
      <c r="O26" s="142">
        <v>41</v>
      </c>
      <c r="P26" s="142">
        <v>75</v>
      </c>
      <c r="Q26" s="142">
        <v>5</v>
      </c>
      <c r="R26" s="142"/>
      <c r="S26" s="142">
        <v>114.1748</v>
      </c>
    </row>
    <row r="27" spans="1:19">
      <c r="A27" s="142" t="s">
        <v>259</v>
      </c>
      <c r="B27" s="142" t="s">
        <v>131</v>
      </c>
      <c r="C27" s="142">
        <v>53</v>
      </c>
      <c r="D27" s="142" t="s">
        <v>1107</v>
      </c>
      <c r="E27" s="143">
        <v>1999</v>
      </c>
      <c r="F27" s="143" t="s">
        <v>401</v>
      </c>
      <c r="G27" s="144">
        <v>52</v>
      </c>
      <c r="H27" s="142">
        <v>30</v>
      </c>
      <c r="I27" s="142">
        <v>32</v>
      </c>
      <c r="J27" s="142">
        <v>-34</v>
      </c>
      <c r="K27" s="142">
        <v>32</v>
      </c>
      <c r="L27" s="142">
        <v>-37</v>
      </c>
      <c r="M27" s="142">
        <v>37</v>
      </c>
      <c r="N27" s="142">
        <v>-40</v>
      </c>
      <c r="O27" s="142">
        <v>37</v>
      </c>
      <c r="P27" s="142">
        <v>69</v>
      </c>
      <c r="Q27" s="142">
        <v>6</v>
      </c>
      <c r="R27" s="142"/>
      <c r="S27" s="142">
        <v>105.6968</v>
      </c>
    </row>
    <row r="28" spans="1:19">
      <c r="A28" s="142" t="s">
        <v>259</v>
      </c>
      <c r="B28" s="142" t="s">
        <v>131</v>
      </c>
      <c r="C28" s="142" t="s">
        <v>6</v>
      </c>
      <c r="D28" s="142" t="s">
        <v>1108</v>
      </c>
      <c r="E28" s="143">
        <v>1998</v>
      </c>
      <c r="F28" s="143" t="s">
        <v>401</v>
      </c>
      <c r="G28" s="144">
        <v>119.5</v>
      </c>
      <c r="H28" s="142">
        <v>-67</v>
      </c>
      <c r="I28" s="142">
        <v>67</v>
      </c>
      <c r="J28" s="142">
        <v>-71</v>
      </c>
      <c r="K28" s="142">
        <v>67</v>
      </c>
      <c r="L28" s="142">
        <v>-100</v>
      </c>
      <c r="M28" s="142">
        <v>103</v>
      </c>
      <c r="N28" s="142">
        <v>108</v>
      </c>
      <c r="O28" s="142">
        <v>108</v>
      </c>
      <c r="P28" s="142">
        <v>175</v>
      </c>
      <c r="Q28" s="142">
        <v>1</v>
      </c>
      <c r="R28" s="142"/>
      <c r="S28" s="142">
        <v>178.15309999999999</v>
      </c>
    </row>
    <row r="29" spans="1:19" ht="15.75" thickBot="1"/>
    <row r="30" spans="1:19">
      <c r="A30" s="529" t="s">
        <v>253</v>
      </c>
      <c r="B30" s="529" t="s">
        <v>42</v>
      </c>
      <c r="C30" s="330" t="s">
        <v>246</v>
      </c>
      <c r="D30" s="529" t="s">
        <v>13</v>
      </c>
      <c r="E30" s="330" t="s">
        <v>247</v>
      </c>
      <c r="F30" s="529" t="s">
        <v>1</v>
      </c>
      <c r="G30" s="329" t="s">
        <v>248</v>
      </c>
      <c r="H30" s="531" t="s">
        <v>249</v>
      </c>
      <c r="I30" s="532"/>
      <c r="J30" s="533"/>
      <c r="K30" s="329" t="s">
        <v>250</v>
      </c>
      <c r="L30" s="331"/>
      <c r="M30" s="332" t="s">
        <v>251</v>
      </c>
      <c r="N30" s="333"/>
      <c r="O30" s="329" t="s">
        <v>250</v>
      </c>
      <c r="P30" s="529" t="s">
        <v>3</v>
      </c>
      <c r="Q30" s="529" t="s">
        <v>4</v>
      </c>
      <c r="R30" s="529" t="s">
        <v>48</v>
      </c>
      <c r="S30" s="527" t="s">
        <v>44</v>
      </c>
    </row>
    <row r="31" spans="1:19" ht="15.75" thickBot="1">
      <c r="A31" s="530"/>
      <c r="B31" s="530"/>
      <c r="C31" s="335" t="s">
        <v>254</v>
      </c>
      <c r="D31" s="530"/>
      <c r="E31" s="335" t="s">
        <v>256</v>
      </c>
      <c r="F31" s="530"/>
      <c r="G31" s="334" t="s">
        <v>246</v>
      </c>
      <c r="H31" s="336">
        <v>1</v>
      </c>
      <c r="I31" s="337">
        <v>2</v>
      </c>
      <c r="J31" s="338">
        <v>3</v>
      </c>
      <c r="K31" s="334" t="s">
        <v>257</v>
      </c>
      <c r="L31" s="336">
        <v>1</v>
      </c>
      <c r="M31" s="337">
        <v>2</v>
      </c>
      <c r="N31" s="338">
        <v>3</v>
      </c>
      <c r="O31" s="334" t="s">
        <v>258</v>
      </c>
      <c r="P31" s="530"/>
      <c r="Q31" s="530"/>
      <c r="R31" s="530"/>
      <c r="S31" s="528"/>
    </row>
    <row r="32" spans="1:19">
      <c r="A32" s="339" t="s">
        <v>111</v>
      </c>
      <c r="B32" s="339" t="s">
        <v>131</v>
      </c>
      <c r="C32" s="339">
        <v>56</v>
      </c>
      <c r="D32" s="339" t="s">
        <v>1109</v>
      </c>
      <c r="E32" s="340">
        <v>1998</v>
      </c>
      <c r="F32" s="340" t="s">
        <v>383</v>
      </c>
      <c r="G32" s="141">
        <v>54.6</v>
      </c>
      <c r="H32" s="339">
        <v>58</v>
      </c>
      <c r="I32" s="339">
        <v>-65</v>
      </c>
      <c r="J32" s="339">
        <v>67</v>
      </c>
      <c r="K32" s="339">
        <v>67</v>
      </c>
      <c r="L32" s="339">
        <v>85</v>
      </c>
      <c r="M32" s="339">
        <v>92</v>
      </c>
      <c r="N32" s="339">
        <v>-96</v>
      </c>
      <c r="O32" s="339">
        <v>92</v>
      </c>
      <c r="P32" s="339">
        <v>159</v>
      </c>
      <c r="Q32" s="339">
        <v>1</v>
      </c>
      <c r="R32" s="339"/>
      <c r="S32" s="339">
        <v>253.18979999999999</v>
      </c>
    </row>
    <row r="33" spans="1:19">
      <c r="A33" s="341" t="s">
        <v>111</v>
      </c>
      <c r="B33" s="341" t="s">
        <v>378</v>
      </c>
      <c r="C33" s="341">
        <v>56</v>
      </c>
      <c r="D33" s="341" t="s">
        <v>1110</v>
      </c>
      <c r="E33" s="342">
        <v>1995</v>
      </c>
      <c r="F33" s="342" t="s">
        <v>1098</v>
      </c>
      <c r="G33" s="144">
        <v>56</v>
      </c>
      <c r="H33" s="341">
        <v>60</v>
      </c>
      <c r="I33" s="341">
        <v>65</v>
      </c>
      <c r="J33" s="341">
        <v>-70</v>
      </c>
      <c r="K33" s="341">
        <v>65</v>
      </c>
      <c r="L33" s="341">
        <v>75</v>
      </c>
      <c r="M33" s="341">
        <v>80</v>
      </c>
      <c r="N33" s="341">
        <v>-91</v>
      </c>
      <c r="O33" s="341">
        <v>80</v>
      </c>
      <c r="P33" s="341">
        <v>145</v>
      </c>
      <c r="Q33" s="341">
        <v>2</v>
      </c>
      <c r="R33" s="341"/>
      <c r="S33" s="341">
        <v>226.30969999999999</v>
      </c>
    </row>
    <row r="34" spans="1:19">
      <c r="A34" s="341" t="s">
        <v>111</v>
      </c>
      <c r="B34" s="341" t="s">
        <v>131</v>
      </c>
      <c r="C34" s="341">
        <v>44</v>
      </c>
      <c r="D34" s="341" t="s">
        <v>1111</v>
      </c>
      <c r="E34" s="342">
        <v>2002</v>
      </c>
      <c r="F34" s="342" t="s">
        <v>401</v>
      </c>
      <c r="G34" s="144">
        <v>41.7</v>
      </c>
      <c r="H34" s="341">
        <v>15</v>
      </c>
      <c r="I34" s="341">
        <v>20</v>
      </c>
      <c r="J34" s="341">
        <v>-23</v>
      </c>
      <c r="K34" s="341">
        <v>20</v>
      </c>
      <c r="L34" s="341">
        <v>23</v>
      </c>
      <c r="M34" s="341">
        <v>26</v>
      </c>
      <c r="N34" s="341">
        <v>29</v>
      </c>
      <c r="O34" s="341">
        <v>29</v>
      </c>
      <c r="P34" s="341">
        <v>49</v>
      </c>
      <c r="Q34" s="341">
        <v>3</v>
      </c>
      <c r="R34" s="341"/>
      <c r="S34" s="341">
        <v>99.293499999999995</v>
      </c>
    </row>
    <row r="35" spans="1:19">
      <c r="A35" s="341" t="s">
        <v>111</v>
      </c>
      <c r="B35" s="341" t="s">
        <v>378</v>
      </c>
      <c r="C35" s="341">
        <v>62</v>
      </c>
      <c r="D35" s="341" t="s">
        <v>1112</v>
      </c>
      <c r="E35" s="342">
        <v>1997</v>
      </c>
      <c r="F35" s="342" t="s">
        <v>1113</v>
      </c>
      <c r="G35" s="144">
        <v>60.5</v>
      </c>
      <c r="H35" s="341">
        <v>70</v>
      </c>
      <c r="I35" s="341">
        <v>75</v>
      </c>
      <c r="J35" s="341">
        <v>80</v>
      </c>
      <c r="K35" s="341">
        <v>80</v>
      </c>
      <c r="L35" s="341">
        <v>93</v>
      </c>
      <c r="M35" s="341">
        <v>98</v>
      </c>
      <c r="N35" s="341">
        <v>103</v>
      </c>
      <c r="O35" s="341">
        <v>103</v>
      </c>
      <c r="P35" s="341">
        <v>183</v>
      </c>
      <c r="Q35" s="341">
        <v>1</v>
      </c>
      <c r="R35" s="341"/>
      <c r="S35" s="341">
        <v>269.38409999999999</v>
      </c>
    </row>
    <row r="36" spans="1:19">
      <c r="A36" s="341" t="s">
        <v>111</v>
      </c>
      <c r="B36" s="341" t="s">
        <v>111</v>
      </c>
      <c r="C36" s="341">
        <v>62</v>
      </c>
      <c r="D36" s="341" t="s">
        <v>1114</v>
      </c>
      <c r="E36" s="342">
        <v>1973</v>
      </c>
      <c r="F36" s="342" t="s">
        <v>1115</v>
      </c>
      <c r="G36" s="144">
        <v>62</v>
      </c>
      <c r="H36" s="341">
        <v>-52</v>
      </c>
      <c r="I36" s="341">
        <v>-55</v>
      </c>
      <c r="J36" s="341">
        <v>55</v>
      </c>
      <c r="K36" s="341">
        <v>55</v>
      </c>
      <c r="L36" s="341">
        <v>82</v>
      </c>
      <c r="M36" s="341">
        <v>87</v>
      </c>
      <c r="N36" s="341">
        <v>-92</v>
      </c>
      <c r="O36" s="341">
        <v>87</v>
      </c>
      <c r="P36" s="341">
        <v>142</v>
      </c>
      <c r="Q36" s="341">
        <v>2</v>
      </c>
      <c r="R36" s="341"/>
      <c r="S36" s="341">
        <v>205.36660000000001</v>
      </c>
    </row>
    <row r="37" spans="1:19">
      <c r="A37" s="341" t="s">
        <v>111</v>
      </c>
      <c r="B37" s="341" t="s">
        <v>131</v>
      </c>
      <c r="C37" s="341">
        <v>62</v>
      </c>
      <c r="D37" s="341" t="s">
        <v>1116</v>
      </c>
      <c r="E37" s="342">
        <v>2000</v>
      </c>
      <c r="F37" s="342" t="s">
        <v>473</v>
      </c>
      <c r="G37" s="144">
        <v>61.1</v>
      </c>
      <c r="H37" s="341">
        <v>52</v>
      </c>
      <c r="I37" s="341">
        <v>55</v>
      </c>
      <c r="J37" s="341">
        <v>59</v>
      </c>
      <c r="K37" s="341">
        <v>59</v>
      </c>
      <c r="L37" s="341">
        <v>72</v>
      </c>
      <c r="M37" s="341">
        <v>76</v>
      </c>
      <c r="N37" s="341">
        <v>81</v>
      </c>
      <c r="O37" s="341">
        <v>81</v>
      </c>
      <c r="P37" s="341">
        <v>140</v>
      </c>
      <c r="Q37" s="341">
        <v>3</v>
      </c>
      <c r="R37" s="341"/>
      <c r="S37" s="341">
        <v>204.61279999999999</v>
      </c>
    </row>
    <row r="38" spans="1:19">
      <c r="A38" s="341" t="s">
        <v>111</v>
      </c>
      <c r="B38" s="341" t="s">
        <v>131</v>
      </c>
      <c r="C38" s="341">
        <v>62</v>
      </c>
      <c r="D38" s="341" t="s">
        <v>1117</v>
      </c>
      <c r="E38" s="342">
        <v>2002</v>
      </c>
      <c r="F38" s="342" t="s">
        <v>383</v>
      </c>
      <c r="G38" s="144">
        <v>57</v>
      </c>
      <c r="H38" s="341">
        <v>40</v>
      </c>
      <c r="I38" s="341">
        <v>46</v>
      </c>
      <c r="J38" s="341">
        <v>-51</v>
      </c>
      <c r="K38" s="341">
        <v>46</v>
      </c>
      <c r="L38" s="341">
        <v>55</v>
      </c>
      <c r="M38" s="341">
        <v>-59</v>
      </c>
      <c r="N38" s="341">
        <v>63</v>
      </c>
      <c r="O38" s="341">
        <v>63</v>
      </c>
      <c r="P38" s="341">
        <v>109</v>
      </c>
      <c r="Q38" s="341">
        <v>4</v>
      </c>
      <c r="R38" s="341"/>
      <c r="S38" s="341">
        <v>167.79689999999999</v>
      </c>
    </row>
    <row r="39" spans="1:19">
      <c r="A39" s="341" t="s">
        <v>111</v>
      </c>
      <c r="B39" s="341" t="s">
        <v>378</v>
      </c>
      <c r="C39" s="341">
        <v>69</v>
      </c>
      <c r="D39" s="341" t="s">
        <v>1118</v>
      </c>
      <c r="E39" s="342">
        <v>1995</v>
      </c>
      <c r="F39" s="342" t="s">
        <v>383</v>
      </c>
      <c r="G39" s="144">
        <v>68.2</v>
      </c>
      <c r="H39" s="341">
        <v>70</v>
      </c>
      <c r="I39" s="341">
        <v>75</v>
      </c>
      <c r="J39" s="341">
        <v>77</v>
      </c>
      <c r="K39" s="341">
        <v>77</v>
      </c>
      <c r="L39" s="341">
        <v>110</v>
      </c>
      <c r="M39" s="341">
        <v>116</v>
      </c>
      <c r="N39" s="341">
        <v>117</v>
      </c>
      <c r="O39" s="341">
        <v>117</v>
      </c>
      <c r="P39" s="341">
        <v>194</v>
      </c>
      <c r="Q39" s="341">
        <v>1</v>
      </c>
      <c r="R39" s="341"/>
      <c r="S39" s="341">
        <v>262.94709999999998</v>
      </c>
    </row>
    <row r="40" spans="1:19" ht="15.75" thickBot="1"/>
    <row r="41" spans="1:19">
      <c r="A41" s="529" t="s">
        <v>253</v>
      </c>
      <c r="B41" s="529" t="s">
        <v>42</v>
      </c>
      <c r="C41" s="330" t="s">
        <v>246</v>
      </c>
      <c r="D41" s="529" t="s">
        <v>13</v>
      </c>
      <c r="E41" s="330" t="s">
        <v>247</v>
      </c>
      <c r="F41" s="529" t="s">
        <v>1</v>
      </c>
      <c r="G41" s="329" t="s">
        <v>248</v>
      </c>
      <c r="H41" s="531" t="s">
        <v>249</v>
      </c>
      <c r="I41" s="532"/>
      <c r="J41" s="533"/>
      <c r="K41" s="329" t="s">
        <v>250</v>
      </c>
      <c r="L41" s="331"/>
      <c r="M41" s="332" t="s">
        <v>251</v>
      </c>
      <c r="N41" s="333"/>
      <c r="O41" s="329" t="s">
        <v>250</v>
      </c>
      <c r="P41" s="529" t="s">
        <v>3</v>
      </c>
      <c r="Q41" s="529" t="s">
        <v>4</v>
      </c>
      <c r="R41" s="529" t="s">
        <v>48</v>
      </c>
      <c r="S41" s="527" t="s">
        <v>44</v>
      </c>
    </row>
    <row r="42" spans="1:19" ht="15.75" thickBot="1">
      <c r="A42" s="530"/>
      <c r="B42" s="530"/>
      <c r="C42" s="335" t="s">
        <v>254</v>
      </c>
      <c r="D42" s="530"/>
      <c r="E42" s="335" t="s">
        <v>256</v>
      </c>
      <c r="F42" s="530"/>
      <c r="G42" s="334" t="s">
        <v>246</v>
      </c>
      <c r="H42" s="336">
        <v>1</v>
      </c>
      <c r="I42" s="337">
        <v>2</v>
      </c>
      <c r="J42" s="338">
        <v>3</v>
      </c>
      <c r="K42" s="334" t="s">
        <v>257</v>
      </c>
      <c r="L42" s="336">
        <v>1</v>
      </c>
      <c r="M42" s="337">
        <v>2</v>
      </c>
      <c r="N42" s="338">
        <v>3</v>
      </c>
      <c r="O42" s="334" t="s">
        <v>258</v>
      </c>
      <c r="P42" s="530"/>
      <c r="Q42" s="530"/>
      <c r="R42" s="530"/>
      <c r="S42" s="528"/>
    </row>
    <row r="43" spans="1:19">
      <c r="A43" s="339" t="s">
        <v>259</v>
      </c>
      <c r="B43" s="339" t="s">
        <v>131</v>
      </c>
      <c r="C43" s="339">
        <v>58</v>
      </c>
      <c r="D43" s="339" t="s">
        <v>1119</v>
      </c>
      <c r="E43" s="340">
        <v>1998</v>
      </c>
      <c r="F43" s="340" t="s">
        <v>1106</v>
      </c>
      <c r="G43" s="141">
        <v>56.3</v>
      </c>
      <c r="H43" s="339">
        <v>50</v>
      </c>
      <c r="I43" s="339">
        <v>52</v>
      </c>
      <c r="J43" s="339">
        <v>-54</v>
      </c>
      <c r="K43" s="339">
        <v>52</v>
      </c>
      <c r="L43" s="339">
        <v>64</v>
      </c>
      <c r="M43" s="339">
        <v>66</v>
      </c>
      <c r="N43" s="339">
        <v>68</v>
      </c>
      <c r="O43" s="339">
        <v>68</v>
      </c>
      <c r="P43" s="339">
        <v>120</v>
      </c>
      <c r="Q43" s="339">
        <v>1</v>
      </c>
      <c r="R43" s="339"/>
      <c r="S43" s="339">
        <v>172.7148</v>
      </c>
    </row>
    <row r="44" spans="1:19">
      <c r="A44" s="341" t="s">
        <v>259</v>
      </c>
      <c r="B44" s="341" t="s">
        <v>378</v>
      </c>
      <c r="C44" s="341">
        <v>58</v>
      </c>
      <c r="D44" s="341" t="s">
        <v>1120</v>
      </c>
      <c r="E44" s="342">
        <v>1997</v>
      </c>
      <c r="F44" s="342" t="s">
        <v>1121</v>
      </c>
      <c r="G44" s="144">
        <v>57.7</v>
      </c>
      <c r="H44" s="341">
        <v>45</v>
      </c>
      <c r="I44" s="341">
        <v>49</v>
      </c>
      <c r="J44" s="341">
        <v>52</v>
      </c>
      <c r="K44" s="341">
        <v>52</v>
      </c>
      <c r="L44" s="341">
        <v>55</v>
      </c>
      <c r="M44" s="341">
        <v>-62</v>
      </c>
      <c r="N44" s="341">
        <v>-64</v>
      </c>
      <c r="O44" s="341">
        <v>55</v>
      </c>
      <c r="P44" s="341">
        <v>107</v>
      </c>
      <c r="Q44" s="341">
        <v>2</v>
      </c>
      <c r="R44" s="341"/>
      <c r="S44" s="341">
        <v>151.2159</v>
      </c>
    </row>
    <row r="45" spans="1:19">
      <c r="A45" s="341" t="s">
        <v>259</v>
      </c>
      <c r="B45" s="341" t="s">
        <v>131</v>
      </c>
      <c r="C45" s="341">
        <v>58</v>
      </c>
      <c r="D45" s="341" t="s">
        <v>1122</v>
      </c>
      <c r="E45" s="342">
        <v>2002</v>
      </c>
      <c r="F45" s="342" t="s">
        <v>473</v>
      </c>
      <c r="G45" s="144">
        <v>55.8</v>
      </c>
      <c r="H45" s="341">
        <v>-40</v>
      </c>
      <c r="I45" s="341">
        <v>40</v>
      </c>
      <c r="J45" s="341">
        <v>43</v>
      </c>
      <c r="K45" s="341">
        <v>43</v>
      </c>
      <c r="L45" s="341">
        <v>58</v>
      </c>
      <c r="M45" s="341">
        <v>-62</v>
      </c>
      <c r="N45" s="341">
        <v>62</v>
      </c>
      <c r="O45" s="341">
        <v>62</v>
      </c>
      <c r="P45" s="341">
        <v>105</v>
      </c>
      <c r="Q45" s="341">
        <v>3</v>
      </c>
      <c r="R45" s="341"/>
      <c r="S45" s="341">
        <v>152.14930000000001</v>
      </c>
    </row>
    <row r="46" spans="1:19">
      <c r="A46" s="341" t="s">
        <v>259</v>
      </c>
      <c r="B46" s="341" t="s">
        <v>131</v>
      </c>
      <c r="C46" s="341">
        <v>58</v>
      </c>
      <c r="D46" s="341" t="s">
        <v>1123</v>
      </c>
      <c r="E46" s="342">
        <v>1998</v>
      </c>
      <c r="F46" s="342" t="s">
        <v>401</v>
      </c>
      <c r="G46" s="144">
        <v>56.7</v>
      </c>
      <c r="H46" s="341">
        <v>40</v>
      </c>
      <c r="I46" s="341">
        <v>-43</v>
      </c>
      <c r="J46" s="341">
        <v>-43</v>
      </c>
      <c r="K46" s="341">
        <v>40</v>
      </c>
      <c r="L46" s="341">
        <v>55</v>
      </c>
      <c r="M46" s="341">
        <v>58</v>
      </c>
      <c r="N46" s="341">
        <v>60</v>
      </c>
      <c r="O46" s="341">
        <v>60</v>
      </c>
      <c r="P46" s="341">
        <v>100</v>
      </c>
      <c r="Q46" s="341">
        <v>4</v>
      </c>
      <c r="R46" s="341"/>
      <c r="S46" s="341">
        <v>143.1662</v>
      </c>
    </row>
    <row r="47" spans="1:19">
      <c r="A47" s="341" t="s">
        <v>259</v>
      </c>
      <c r="B47" s="341" t="s">
        <v>131</v>
      </c>
      <c r="C47" s="341">
        <v>58</v>
      </c>
      <c r="D47" s="341" t="s">
        <v>1124</v>
      </c>
      <c r="E47" s="342">
        <v>2001</v>
      </c>
      <c r="F47" s="342" t="s">
        <v>1125</v>
      </c>
      <c r="G47" s="144">
        <v>53.6</v>
      </c>
      <c r="H47" s="341">
        <v>33</v>
      </c>
      <c r="I47" s="341">
        <v>37</v>
      </c>
      <c r="J47" s="341">
        <v>-40</v>
      </c>
      <c r="K47" s="341">
        <v>37</v>
      </c>
      <c r="L47" s="341">
        <v>43</v>
      </c>
      <c r="M47" s="341">
        <v>-47</v>
      </c>
      <c r="N47" s="341">
        <v>47</v>
      </c>
      <c r="O47" s="341">
        <v>47</v>
      </c>
      <c r="P47" s="341">
        <v>84</v>
      </c>
      <c r="Q47" s="341">
        <v>5</v>
      </c>
      <c r="R47" s="341"/>
      <c r="S47" s="341">
        <v>125.5789</v>
      </c>
    </row>
    <row r="48" spans="1:19">
      <c r="A48" s="341" t="s">
        <v>259</v>
      </c>
      <c r="B48" s="341" t="s">
        <v>131</v>
      </c>
      <c r="C48" s="341">
        <v>58</v>
      </c>
      <c r="D48" s="341" t="s">
        <v>1126</v>
      </c>
      <c r="E48" s="342">
        <v>2002</v>
      </c>
      <c r="F48" s="342" t="s">
        <v>1127</v>
      </c>
      <c r="G48" s="144">
        <v>56</v>
      </c>
      <c r="H48" s="341">
        <v>-23</v>
      </c>
      <c r="I48" s="341">
        <v>25</v>
      </c>
      <c r="J48" s="341">
        <v>31</v>
      </c>
      <c r="K48" s="341">
        <v>31</v>
      </c>
      <c r="L48" s="341">
        <v>32</v>
      </c>
      <c r="M48" s="341">
        <v>37</v>
      </c>
      <c r="N48" s="341">
        <v>42</v>
      </c>
      <c r="O48" s="341">
        <v>42</v>
      </c>
      <c r="P48" s="341">
        <v>73</v>
      </c>
      <c r="Q48" s="341">
        <v>6</v>
      </c>
      <c r="R48" s="341"/>
      <c r="S48" s="341">
        <v>105.4931</v>
      </c>
    </row>
    <row r="49" spans="1:19">
      <c r="A49" s="341" t="s">
        <v>259</v>
      </c>
      <c r="B49" s="341" t="s">
        <v>381</v>
      </c>
      <c r="C49" s="341">
        <v>63</v>
      </c>
      <c r="D49" s="341" t="s">
        <v>1128</v>
      </c>
      <c r="E49" s="342">
        <v>1982</v>
      </c>
      <c r="F49" s="342" t="s">
        <v>309</v>
      </c>
      <c r="G49" s="144">
        <v>62.2</v>
      </c>
      <c r="H49" s="341">
        <v>70</v>
      </c>
      <c r="I49" s="341">
        <v>74</v>
      </c>
      <c r="J49" s="341">
        <v>-80</v>
      </c>
      <c r="K49" s="341">
        <v>74</v>
      </c>
      <c r="L49" s="341">
        <v>87</v>
      </c>
      <c r="M49" s="341">
        <v>91</v>
      </c>
      <c r="N49" s="341">
        <v>93</v>
      </c>
      <c r="O49" s="341">
        <v>93</v>
      </c>
      <c r="P49" s="341">
        <v>167</v>
      </c>
      <c r="Q49" s="341">
        <v>1</v>
      </c>
      <c r="R49" s="341"/>
      <c r="S49" s="341">
        <v>223.8398</v>
      </c>
    </row>
    <row r="50" spans="1:19">
      <c r="A50" s="341" t="s">
        <v>259</v>
      </c>
      <c r="B50" s="341" t="s">
        <v>381</v>
      </c>
      <c r="C50" s="341">
        <v>63</v>
      </c>
      <c r="D50" s="341" t="s">
        <v>1129</v>
      </c>
      <c r="E50" s="342">
        <v>1992</v>
      </c>
      <c r="F50" s="342" t="s">
        <v>399</v>
      </c>
      <c r="G50" s="144">
        <v>62.9</v>
      </c>
      <c r="H50" s="341">
        <v>-65</v>
      </c>
      <c r="I50" s="341">
        <v>65</v>
      </c>
      <c r="J50" s="341">
        <v>70</v>
      </c>
      <c r="K50" s="341">
        <v>70</v>
      </c>
      <c r="L50" s="341">
        <v>85</v>
      </c>
      <c r="M50" s="341">
        <v>89</v>
      </c>
      <c r="N50" s="341">
        <v>-94</v>
      </c>
      <c r="O50" s="341">
        <v>89</v>
      </c>
      <c r="P50" s="341">
        <v>159</v>
      </c>
      <c r="Q50" s="341">
        <v>2</v>
      </c>
      <c r="R50" s="341"/>
      <c r="S50" s="341">
        <v>211.52180000000001</v>
      </c>
    </row>
    <row r="51" spans="1:19">
      <c r="A51" s="341" t="s">
        <v>259</v>
      </c>
      <c r="B51" s="341" t="s">
        <v>378</v>
      </c>
      <c r="C51" s="341">
        <v>63</v>
      </c>
      <c r="D51" s="341" t="s">
        <v>1130</v>
      </c>
      <c r="E51" s="342">
        <v>1997</v>
      </c>
      <c r="F51" s="342" t="s">
        <v>309</v>
      </c>
      <c r="G51" s="144">
        <v>61.5</v>
      </c>
      <c r="H51" s="341">
        <v>62</v>
      </c>
      <c r="I51" s="341">
        <v>65</v>
      </c>
      <c r="J51" s="341">
        <v>-68</v>
      </c>
      <c r="K51" s="341">
        <v>65</v>
      </c>
      <c r="L51" s="341">
        <v>79</v>
      </c>
      <c r="M51" s="341">
        <v>83</v>
      </c>
      <c r="N51" s="341">
        <v>86</v>
      </c>
      <c r="O51" s="341">
        <v>86</v>
      </c>
      <c r="P51" s="341">
        <v>151</v>
      </c>
      <c r="Q51" s="341">
        <v>3</v>
      </c>
      <c r="R51" s="341"/>
      <c r="S51" s="341">
        <v>203.9581</v>
      </c>
    </row>
    <row r="52" spans="1:19">
      <c r="A52" s="341" t="s">
        <v>259</v>
      </c>
      <c r="B52" s="341" t="s">
        <v>378</v>
      </c>
      <c r="C52" s="341">
        <v>63</v>
      </c>
      <c r="D52" s="341" t="s">
        <v>1131</v>
      </c>
      <c r="E52" s="342">
        <v>1997</v>
      </c>
      <c r="F52" s="342" t="s">
        <v>1127</v>
      </c>
      <c r="G52" s="144">
        <v>61.8</v>
      </c>
      <c r="H52" s="341">
        <v>52</v>
      </c>
      <c r="I52" s="341">
        <v>58</v>
      </c>
      <c r="J52" s="341">
        <v>63</v>
      </c>
      <c r="K52" s="341">
        <v>63</v>
      </c>
      <c r="L52" s="341">
        <v>67</v>
      </c>
      <c r="M52" s="341">
        <v>73</v>
      </c>
      <c r="N52" s="341">
        <v>78</v>
      </c>
      <c r="O52" s="341">
        <v>78</v>
      </c>
      <c r="P52" s="341">
        <v>141</v>
      </c>
      <c r="Q52" s="341">
        <v>4</v>
      </c>
      <c r="R52" s="341"/>
      <c r="S52" s="341">
        <v>189.8193</v>
      </c>
    </row>
    <row r="53" spans="1:19">
      <c r="A53" s="341" t="s">
        <v>259</v>
      </c>
      <c r="B53" s="341" t="s">
        <v>381</v>
      </c>
      <c r="C53" s="341">
        <v>63</v>
      </c>
      <c r="D53" s="341" t="s">
        <v>1132</v>
      </c>
      <c r="E53" s="342">
        <v>1984</v>
      </c>
      <c r="F53" s="342" t="s">
        <v>1133</v>
      </c>
      <c r="G53" s="144">
        <v>61.7</v>
      </c>
      <c r="H53" s="341">
        <v>50</v>
      </c>
      <c r="I53" s="341">
        <v>55</v>
      </c>
      <c r="J53" s="341">
        <v>-57</v>
      </c>
      <c r="K53" s="341">
        <v>55</v>
      </c>
      <c r="L53" s="341">
        <v>71</v>
      </c>
      <c r="M53" s="341">
        <v>76</v>
      </c>
      <c r="N53" s="341">
        <v>78</v>
      </c>
      <c r="O53" s="341">
        <v>78</v>
      </c>
      <c r="P53" s="341">
        <v>133</v>
      </c>
      <c r="Q53" s="341">
        <v>5</v>
      </c>
      <c r="R53" s="341"/>
      <c r="S53" s="341">
        <v>179.24709999999999</v>
      </c>
    </row>
    <row r="54" spans="1:19">
      <c r="A54" s="341" t="s">
        <v>259</v>
      </c>
      <c r="B54" s="341" t="s">
        <v>131</v>
      </c>
      <c r="C54" s="341">
        <v>63</v>
      </c>
      <c r="D54" s="341" t="s">
        <v>936</v>
      </c>
      <c r="E54" s="342">
        <v>1999</v>
      </c>
      <c r="F54" s="342" t="s">
        <v>1106</v>
      </c>
      <c r="G54" s="144">
        <v>62.7</v>
      </c>
      <c r="H54" s="341">
        <v>44</v>
      </c>
      <c r="I54" s="341">
        <v>-46</v>
      </c>
      <c r="J54" s="341">
        <v>-46</v>
      </c>
      <c r="K54" s="341">
        <v>44</v>
      </c>
      <c r="L54" s="341">
        <v>-59</v>
      </c>
      <c r="M54" s="341">
        <v>59</v>
      </c>
      <c r="N54" s="341">
        <v>61</v>
      </c>
      <c r="O54" s="341">
        <v>61</v>
      </c>
      <c r="P54" s="341">
        <v>105</v>
      </c>
      <c r="Q54" s="341">
        <v>6</v>
      </c>
      <c r="R54" s="341"/>
      <c r="S54" s="341">
        <v>139.98179999999999</v>
      </c>
    </row>
    <row r="55" spans="1:19">
      <c r="A55" s="341" t="s">
        <v>259</v>
      </c>
      <c r="B55" s="341" t="s">
        <v>378</v>
      </c>
      <c r="C55" s="341">
        <v>63</v>
      </c>
      <c r="D55" s="341" t="s">
        <v>1134</v>
      </c>
      <c r="E55" s="342">
        <v>1997</v>
      </c>
      <c r="F55" s="342" t="s">
        <v>401</v>
      </c>
      <c r="G55" s="144">
        <v>61.4</v>
      </c>
      <c r="H55" s="341">
        <v>32</v>
      </c>
      <c r="I55" s="341">
        <v>34</v>
      </c>
      <c r="J55" s="341">
        <v>-36</v>
      </c>
      <c r="K55" s="341">
        <v>34</v>
      </c>
      <c r="L55" s="341">
        <v>44</v>
      </c>
      <c r="M55" s="341">
        <v>47</v>
      </c>
      <c r="N55" s="341">
        <v>-49</v>
      </c>
      <c r="O55" s="341">
        <v>47</v>
      </c>
      <c r="P55" s="341">
        <v>81</v>
      </c>
      <c r="Q55" s="341">
        <v>7</v>
      </c>
      <c r="R55" s="341"/>
      <c r="S55" s="341">
        <v>109.53</v>
      </c>
    </row>
    <row r="56" spans="1:19">
      <c r="A56" s="341" t="s">
        <v>259</v>
      </c>
      <c r="B56" s="341" t="s">
        <v>131</v>
      </c>
      <c r="C56" s="341">
        <v>63</v>
      </c>
      <c r="D56" s="341" t="s">
        <v>1135</v>
      </c>
      <c r="E56" s="342">
        <v>1998</v>
      </c>
      <c r="F56" s="342" t="s">
        <v>1127</v>
      </c>
      <c r="G56" s="144">
        <v>61.3</v>
      </c>
      <c r="H56" s="341">
        <v>20</v>
      </c>
      <c r="I56" s="341">
        <v>24</v>
      </c>
      <c r="J56" s="341">
        <v>30</v>
      </c>
      <c r="K56" s="341">
        <v>30</v>
      </c>
      <c r="L56" s="341">
        <v>28</v>
      </c>
      <c r="M56" s="341">
        <v>32</v>
      </c>
      <c r="N56" s="341">
        <v>-41</v>
      </c>
      <c r="O56" s="341">
        <v>32</v>
      </c>
      <c r="P56" s="341">
        <v>62</v>
      </c>
      <c r="Q56" s="341">
        <v>8</v>
      </c>
      <c r="R56" s="341"/>
      <c r="S56" s="341">
        <v>83.931700000000006</v>
      </c>
    </row>
    <row r="57" spans="1:19">
      <c r="A57" s="341" t="s">
        <v>259</v>
      </c>
      <c r="B57" s="341" t="s">
        <v>131</v>
      </c>
      <c r="C57" s="341" t="s">
        <v>1136</v>
      </c>
      <c r="D57" s="341" t="s">
        <v>1137</v>
      </c>
      <c r="E57" s="342">
        <v>2002</v>
      </c>
      <c r="F57" s="342" t="s">
        <v>1098</v>
      </c>
      <c r="G57" s="144">
        <v>65.900000000000006</v>
      </c>
      <c r="H57" s="341">
        <v>-27</v>
      </c>
      <c r="I57" s="341">
        <v>-27</v>
      </c>
      <c r="J57" s="341">
        <v>27</v>
      </c>
      <c r="K57" s="341">
        <v>27</v>
      </c>
      <c r="L57" s="341">
        <v>35</v>
      </c>
      <c r="M57" s="341">
        <v>-39</v>
      </c>
      <c r="N57" s="341">
        <v>39</v>
      </c>
      <c r="O57" s="341">
        <v>39</v>
      </c>
      <c r="P57" s="341">
        <v>66</v>
      </c>
      <c r="Q57" s="341">
        <v>1</v>
      </c>
      <c r="R57" s="341"/>
      <c r="S57" s="341">
        <v>85.186899999999994</v>
      </c>
    </row>
    <row r="58" spans="1:19" ht="15.75" thickBot="1"/>
    <row r="59" spans="1:19">
      <c r="A59" s="529" t="s">
        <v>253</v>
      </c>
      <c r="B59" s="529" t="s">
        <v>42</v>
      </c>
      <c r="C59" s="330" t="s">
        <v>246</v>
      </c>
      <c r="D59" s="529" t="s">
        <v>13</v>
      </c>
      <c r="E59" s="330" t="s">
        <v>247</v>
      </c>
      <c r="F59" s="529" t="s">
        <v>1</v>
      </c>
      <c r="G59" s="329" t="s">
        <v>248</v>
      </c>
      <c r="H59" s="531" t="s">
        <v>249</v>
      </c>
      <c r="I59" s="532"/>
      <c r="J59" s="533"/>
      <c r="K59" s="329" t="s">
        <v>250</v>
      </c>
      <c r="L59" s="331"/>
      <c r="M59" s="332" t="s">
        <v>251</v>
      </c>
      <c r="N59" s="333"/>
      <c r="O59" s="329" t="s">
        <v>250</v>
      </c>
      <c r="P59" s="529" t="s">
        <v>3</v>
      </c>
      <c r="Q59" s="529" t="s">
        <v>4</v>
      </c>
      <c r="R59" s="529" t="s">
        <v>48</v>
      </c>
      <c r="S59" s="527" t="s">
        <v>44</v>
      </c>
    </row>
    <row r="60" spans="1:19" ht="15.75" thickBot="1">
      <c r="A60" s="530"/>
      <c r="B60" s="530"/>
      <c r="C60" s="335" t="s">
        <v>254</v>
      </c>
      <c r="D60" s="530"/>
      <c r="E60" s="335" t="s">
        <v>256</v>
      </c>
      <c r="F60" s="530"/>
      <c r="G60" s="334" t="s">
        <v>246</v>
      </c>
      <c r="H60" s="336">
        <v>1</v>
      </c>
      <c r="I60" s="337">
        <v>2</v>
      </c>
      <c r="J60" s="338">
        <v>3</v>
      </c>
      <c r="K60" s="334" t="s">
        <v>257</v>
      </c>
      <c r="L60" s="336">
        <v>1</v>
      </c>
      <c r="M60" s="337">
        <v>2</v>
      </c>
      <c r="N60" s="338">
        <v>3</v>
      </c>
      <c r="O60" s="334" t="s">
        <v>258</v>
      </c>
      <c r="P60" s="530"/>
      <c r="Q60" s="530"/>
      <c r="R60" s="530"/>
      <c r="S60" s="528"/>
    </row>
    <row r="61" spans="1:19">
      <c r="A61" s="339" t="s">
        <v>111</v>
      </c>
      <c r="B61" s="339" t="s">
        <v>381</v>
      </c>
      <c r="C61" s="339">
        <v>77</v>
      </c>
      <c r="D61" s="339" t="s">
        <v>1138</v>
      </c>
      <c r="E61" s="340">
        <v>1993</v>
      </c>
      <c r="F61" s="340" t="s">
        <v>401</v>
      </c>
      <c r="G61" s="141">
        <v>76.7</v>
      </c>
      <c r="H61" s="339">
        <v>108</v>
      </c>
      <c r="I61" s="339">
        <v>-112</v>
      </c>
      <c r="J61" s="339">
        <v>-112</v>
      </c>
      <c r="K61" s="339">
        <v>108</v>
      </c>
      <c r="L61" s="339">
        <v>134</v>
      </c>
      <c r="M61" s="339">
        <v>-138</v>
      </c>
      <c r="N61" s="339">
        <v>138</v>
      </c>
      <c r="O61" s="339">
        <v>138</v>
      </c>
      <c r="P61" s="339">
        <v>246</v>
      </c>
      <c r="Q61" s="339">
        <v>1</v>
      </c>
      <c r="R61" s="339"/>
      <c r="S61" s="339">
        <v>310.47329999999999</v>
      </c>
    </row>
    <row r="62" spans="1:19">
      <c r="A62" s="341" t="s">
        <v>111</v>
      </c>
      <c r="B62" s="341" t="s">
        <v>381</v>
      </c>
      <c r="C62" s="341">
        <v>77</v>
      </c>
      <c r="D62" s="341" t="s">
        <v>1139</v>
      </c>
      <c r="E62" s="342">
        <v>1992</v>
      </c>
      <c r="F62" s="342" t="s">
        <v>383</v>
      </c>
      <c r="G62" s="144">
        <v>76.900000000000006</v>
      </c>
      <c r="H62" s="341">
        <v>102</v>
      </c>
      <c r="I62" s="341">
        <v>-106</v>
      </c>
      <c r="J62" s="341">
        <v>107</v>
      </c>
      <c r="K62" s="341">
        <v>107</v>
      </c>
      <c r="L62" s="341">
        <v>120</v>
      </c>
      <c r="M62" s="341">
        <v>126</v>
      </c>
      <c r="N62" s="341">
        <v>132</v>
      </c>
      <c r="O62" s="341">
        <v>132</v>
      </c>
      <c r="P62" s="341">
        <v>239</v>
      </c>
      <c r="Q62" s="341">
        <v>2</v>
      </c>
      <c r="R62" s="341"/>
      <c r="S62" s="341">
        <v>301.19450000000001</v>
      </c>
    </row>
    <row r="63" spans="1:19">
      <c r="A63" s="341" t="s">
        <v>111</v>
      </c>
      <c r="B63" s="341" t="s">
        <v>131</v>
      </c>
      <c r="C63" s="341">
        <v>77</v>
      </c>
      <c r="D63" s="341" t="s">
        <v>1140</v>
      </c>
      <c r="E63" s="342">
        <v>1998</v>
      </c>
      <c r="F63" s="342" t="s">
        <v>1141</v>
      </c>
      <c r="G63" s="144">
        <v>73.3</v>
      </c>
      <c r="H63" s="341">
        <v>84</v>
      </c>
      <c r="I63" s="341">
        <v>93</v>
      </c>
      <c r="J63" s="341">
        <v>-103</v>
      </c>
      <c r="K63" s="341">
        <v>93</v>
      </c>
      <c r="L63" s="341">
        <v>110</v>
      </c>
      <c r="M63" s="341">
        <v>116</v>
      </c>
      <c r="N63" s="341">
        <v>122</v>
      </c>
      <c r="O63" s="341">
        <v>122</v>
      </c>
      <c r="P63" s="341">
        <v>215</v>
      </c>
      <c r="Q63" s="341">
        <v>3</v>
      </c>
      <c r="R63" s="341"/>
      <c r="S63" s="341">
        <v>278.60939999999999</v>
      </c>
    </row>
    <row r="64" spans="1:19">
      <c r="A64" s="341" t="s">
        <v>111</v>
      </c>
      <c r="B64" s="341" t="s">
        <v>378</v>
      </c>
      <c r="C64" s="341">
        <v>77</v>
      </c>
      <c r="D64" s="341" t="s">
        <v>1142</v>
      </c>
      <c r="E64" s="342">
        <v>1997</v>
      </c>
      <c r="F64" s="342" t="s">
        <v>1098</v>
      </c>
      <c r="G64" s="144">
        <v>75.5</v>
      </c>
      <c r="H64" s="341">
        <v>85</v>
      </c>
      <c r="I64" s="341">
        <v>88</v>
      </c>
      <c r="J64" s="341">
        <v>-91</v>
      </c>
      <c r="K64" s="341">
        <v>88</v>
      </c>
      <c r="L64" s="341">
        <v>108</v>
      </c>
      <c r="M64" s="341">
        <v>112</v>
      </c>
      <c r="N64" s="341">
        <v>117</v>
      </c>
      <c r="O64" s="341">
        <v>117</v>
      </c>
      <c r="P64" s="341">
        <v>205</v>
      </c>
      <c r="Q64" s="341">
        <v>4</v>
      </c>
      <c r="R64" s="341"/>
      <c r="S64" s="341">
        <v>261.07279999999997</v>
      </c>
    </row>
    <row r="65" spans="1:19">
      <c r="A65" s="341" t="s">
        <v>111</v>
      </c>
      <c r="B65" s="341" t="s">
        <v>111</v>
      </c>
      <c r="C65" s="341">
        <v>77</v>
      </c>
      <c r="D65" s="341" t="s">
        <v>1143</v>
      </c>
      <c r="E65" s="342">
        <v>1979</v>
      </c>
      <c r="F65" s="342" t="s">
        <v>1133</v>
      </c>
      <c r="G65" s="144">
        <v>76.400000000000006</v>
      </c>
      <c r="H65" s="341">
        <v>-90</v>
      </c>
      <c r="I65" s="341">
        <v>90</v>
      </c>
      <c r="J65" s="341">
        <v>-100</v>
      </c>
      <c r="K65" s="341">
        <v>90</v>
      </c>
      <c r="L65" s="341">
        <v>105</v>
      </c>
      <c r="M65" s="341">
        <v>110</v>
      </c>
      <c r="N65" s="341">
        <v>-112</v>
      </c>
      <c r="O65" s="341">
        <v>110</v>
      </c>
      <c r="P65" s="341">
        <v>200</v>
      </c>
      <c r="Q65" s="341">
        <v>5</v>
      </c>
      <c r="R65" s="341"/>
      <c r="S65" s="341">
        <v>252.97989999999999</v>
      </c>
    </row>
    <row r="66" spans="1:19">
      <c r="A66" s="341" t="s">
        <v>111</v>
      </c>
      <c r="B66" s="341" t="s">
        <v>131</v>
      </c>
      <c r="C66" s="341">
        <v>77</v>
      </c>
      <c r="D66" s="341" t="s">
        <v>1144</v>
      </c>
      <c r="E66" s="342">
        <v>1998</v>
      </c>
      <c r="F66" s="342" t="s">
        <v>1106</v>
      </c>
      <c r="G66" s="144">
        <v>76.900000000000006</v>
      </c>
      <c r="H66" s="341">
        <v>-68</v>
      </c>
      <c r="I66" s="341">
        <v>68</v>
      </c>
      <c r="J66" s="341">
        <v>-75</v>
      </c>
      <c r="K66" s="341">
        <v>68</v>
      </c>
      <c r="L66" s="341">
        <v>102</v>
      </c>
      <c r="M66" s="341">
        <v>-109</v>
      </c>
      <c r="N66" s="341">
        <v>109</v>
      </c>
      <c r="O66" s="341">
        <v>109</v>
      </c>
      <c r="P66" s="341">
        <v>177</v>
      </c>
      <c r="Q66" s="341">
        <v>6</v>
      </c>
      <c r="R66" s="341"/>
      <c r="S66" s="341">
        <v>223.06039999999999</v>
      </c>
    </row>
    <row r="67" spans="1:19">
      <c r="A67" s="341" t="s">
        <v>111</v>
      </c>
      <c r="B67" s="341" t="s">
        <v>378</v>
      </c>
      <c r="C67" s="341">
        <v>85</v>
      </c>
      <c r="D67" s="341" t="s">
        <v>404</v>
      </c>
      <c r="E67" s="342">
        <v>1996</v>
      </c>
      <c r="F67" s="342" t="s">
        <v>405</v>
      </c>
      <c r="G67" s="144">
        <v>83.9</v>
      </c>
      <c r="H67" s="341">
        <v>88</v>
      </c>
      <c r="I67" s="341">
        <v>91</v>
      </c>
      <c r="J67" s="341">
        <v>-95</v>
      </c>
      <c r="K67" s="341">
        <v>91</v>
      </c>
      <c r="L67" s="341">
        <v>119</v>
      </c>
      <c r="M67" s="341">
        <v>125</v>
      </c>
      <c r="N67" s="341">
        <v>130</v>
      </c>
      <c r="O67" s="341">
        <v>130</v>
      </c>
      <c r="P67" s="341">
        <v>221</v>
      </c>
      <c r="Q67" s="341">
        <v>1</v>
      </c>
      <c r="R67" s="341"/>
      <c r="S67" s="341">
        <v>265.82960000000003</v>
      </c>
    </row>
    <row r="68" spans="1:19">
      <c r="A68" s="341" t="s">
        <v>111</v>
      </c>
      <c r="B68" s="341" t="s">
        <v>381</v>
      </c>
      <c r="C68" s="341">
        <v>85</v>
      </c>
      <c r="D68" s="341" t="s">
        <v>1145</v>
      </c>
      <c r="E68" s="342">
        <v>1987</v>
      </c>
      <c r="F68" s="342" t="s">
        <v>1146</v>
      </c>
      <c r="G68" s="144">
        <v>82.6</v>
      </c>
      <c r="H68" s="341">
        <v>85</v>
      </c>
      <c r="I68" s="341">
        <v>89</v>
      </c>
      <c r="J68" s="341">
        <v>93</v>
      </c>
      <c r="K68" s="341">
        <v>93</v>
      </c>
      <c r="L68" s="341">
        <v>118</v>
      </c>
      <c r="M68" s="341">
        <v>-123</v>
      </c>
      <c r="N68" s="341">
        <v>125</v>
      </c>
      <c r="O68" s="341">
        <v>125</v>
      </c>
      <c r="P68" s="341">
        <v>218</v>
      </c>
      <c r="Q68" s="341">
        <v>2</v>
      </c>
      <c r="R68" s="341"/>
      <c r="S68" s="341">
        <v>264.31869999999998</v>
      </c>
    </row>
    <row r="69" spans="1:19">
      <c r="A69" s="341" t="s">
        <v>111</v>
      </c>
      <c r="B69" s="341" t="s">
        <v>378</v>
      </c>
      <c r="C69" s="341">
        <v>85</v>
      </c>
      <c r="D69" s="341" t="s">
        <v>1147</v>
      </c>
      <c r="E69" s="342">
        <v>1995</v>
      </c>
      <c r="F69" s="342" t="s">
        <v>473</v>
      </c>
      <c r="G69" s="144">
        <v>81.400000000000006</v>
      </c>
      <c r="H69" s="341">
        <v>90</v>
      </c>
      <c r="I69" s="341">
        <v>94</v>
      </c>
      <c r="J69" s="341">
        <v>97</v>
      </c>
      <c r="K69" s="341">
        <v>97</v>
      </c>
      <c r="L69" s="341">
        <v>115</v>
      </c>
      <c r="M69" s="341">
        <v>118</v>
      </c>
      <c r="N69" s="341">
        <v>-121</v>
      </c>
      <c r="O69" s="341">
        <v>118</v>
      </c>
      <c r="P69" s="341">
        <v>215</v>
      </c>
      <c r="Q69" s="341">
        <v>3</v>
      </c>
      <c r="R69" s="341"/>
      <c r="S69" s="341">
        <v>262.67520000000002</v>
      </c>
    </row>
    <row r="70" spans="1:19">
      <c r="A70" s="341" t="s">
        <v>111</v>
      </c>
      <c r="B70" s="341" t="s">
        <v>378</v>
      </c>
      <c r="C70" s="341">
        <v>85</v>
      </c>
      <c r="D70" s="341" t="s">
        <v>1148</v>
      </c>
      <c r="E70" s="342">
        <v>1996</v>
      </c>
      <c r="F70" s="342" t="s">
        <v>383</v>
      </c>
      <c r="G70" s="144">
        <v>78.8</v>
      </c>
      <c r="H70" s="341">
        <v>80</v>
      </c>
      <c r="I70" s="341">
        <v>81</v>
      </c>
      <c r="J70" s="341">
        <v>90</v>
      </c>
      <c r="K70" s="341">
        <v>90</v>
      </c>
      <c r="L70" s="341">
        <v>110</v>
      </c>
      <c r="M70" s="341">
        <v>115</v>
      </c>
      <c r="N70" s="341">
        <v>-120</v>
      </c>
      <c r="O70" s="341">
        <v>115</v>
      </c>
      <c r="P70" s="341">
        <v>205</v>
      </c>
      <c r="Q70" s="341">
        <v>4</v>
      </c>
      <c r="R70" s="341"/>
      <c r="S70" s="341">
        <v>254.8613</v>
      </c>
    </row>
    <row r="71" spans="1:19">
      <c r="A71" s="341" t="s">
        <v>111</v>
      </c>
      <c r="B71" s="341" t="s">
        <v>381</v>
      </c>
      <c r="C71" s="341">
        <v>85</v>
      </c>
      <c r="D71" s="341" t="s">
        <v>1149</v>
      </c>
      <c r="E71" s="342">
        <v>1984</v>
      </c>
      <c r="F71" s="342" t="s">
        <v>1150</v>
      </c>
      <c r="G71" s="144">
        <v>82</v>
      </c>
      <c r="H71" s="341">
        <v>-100</v>
      </c>
      <c r="I71" s="341">
        <v>100</v>
      </c>
      <c r="J71" s="341">
        <v>-105</v>
      </c>
      <c r="K71" s="341">
        <v>100</v>
      </c>
      <c r="L71" s="341">
        <v>-125</v>
      </c>
      <c r="M71" s="341">
        <v>-125</v>
      </c>
      <c r="N71" s="341">
        <v>-125</v>
      </c>
      <c r="O71" s="341" t="s">
        <v>1151</v>
      </c>
      <c r="P71" s="341"/>
      <c r="Q71" s="341"/>
      <c r="R71" s="341"/>
      <c r="S71" s="341">
        <v>0</v>
      </c>
    </row>
    <row r="72" spans="1:19">
      <c r="A72" s="341" t="s">
        <v>111</v>
      </c>
      <c r="B72" s="341" t="s">
        <v>381</v>
      </c>
      <c r="C72" s="341">
        <v>94</v>
      </c>
      <c r="D72" s="341" t="s">
        <v>7</v>
      </c>
      <c r="E72" s="342">
        <v>1994</v>
      </c>
      <c r="F72" s="342" t="s">
        <v>401</v>
      </c>
      <c r="G72" s="144">
        <v>88.8</v>
      </c>
      <c r="H72" s="341">
        <v>112</v>
      </c>
      <c r="I72" s="341">
        <v>117</v>
      </c>
      <c r="J72" s="341">
        <v>-120</v>
      </c>
      <c r="K72" s="341">
        <v>117</v>
      </c>
      <c r="L72" s="341">
        <v>155</v>
      </c>
      <c r="M72" s="341">
        <v>160</v>
      </c>
      <c r="N72" s="341">
        <v>-165</v>
      </c>
      <c r="O72" s="341">
        <v>160</v>
      </c>
      <c r="P72" s="341">
        <v>277</v>
      </c>
      <c r="Q72" s="341">
        <v>1</v>
      </c>
      <c r="R72" s="341"/>
      <c r="S72" s="341">
        <v>324.137</v>
      </c>
    </row>
    <row r="73" spans="1:19">
      <c r="A73" s="341" t="s">
        <v>111</v>
      </c>
      <c r="B73" s="341" t="s">
        <v>381</v>
      </c>
      <c r="C73" s="341">
        <v>94</v>
      </c>
      <c r="D73" s="341" t="s">
        <v>1152</v>
      </c>
      <c r="E73" s="342">
        <v>1982</v>
      </c>
      <c r="F73" s="342" t="s">
        <v>1153</v>
      </c>
      <c r="G73" s="144">
        <v>88.3</v>
      </c>
      <c r="H73" s="341">
        <v>-90</v>
      </c>
      <c r="I73" s="341">
        <v>90</v>
      </c>
      <c r="J73" s="341">
        <v>-102</v>
      </c>
      <c r="K73" s="341">
        <v>90</v>
      </c>
      <c r="L73" s="341">
        <v>115</v>
      </c>
      <c r="M73" s="341">
        <v>125</v>
      </c>
      <c r="N73" s="341">
        <v>-130</v>
      </c>
      <c r="O73" s="341">
        <v>125</v>
      </c>
      <c r="P73" s="341">
        <v>215</v>
      </c>
      <c r="Q73" s="341">
        <v>2</v>
      </c>
      <c r="R73" s="341"/>
      <c r="S73" s="341">
        <v>252.2517</v>
      </c>
    </row>
    <row r="74" spans="1:19">
      <c r="A74" s="341" t="s">
        <v>111</v>
      </c>
      <c r="B74" s="341" t="s">
        <v>378</v>
      </c>
      <c r="C74" s="341">
        <v>94</v>
      </c>
      <c r="D74" s="341" t="s">
        <v>1154</v>
      </c>
      <c r="E74" s="342">
        <v>1997</v>
      </c>
      <c r="F74" s="342" t="s">
        <v>383</v>
      </c>
      <c r="G74" s="144">
        <v>91.2</v>
      </c>
      <c r="H74" s="341">
        <v>-80</v>
      </c>
      <c r="I74" s="341">
        <v>-80</v>
      </c>
      <c r="J74" s="341">
        <v>80</v>
      </c>
      <c r="K74" s="341">
        <v>80</v>
      </c>
      <c r="L74" s="341">
        <v>-120</v>
      </c>
      <c r="M74" s="341">
        <v>-120</v>
      </c>
      <c r="N74" s="341">
        <v>120</v>
      </c>
      <c r="O74" s="341">
        <v>120</v>
      </c>
      <c r="P74" s="341">
        <v>200</v>
      </c>
      <c r="Q74" s="341">
        <v>3</v>
      </c>
      <c r="R74" s="341"/>
      <c r="S74" s="341">
        <v>231.2022</v>
      </c>
    </row>
    <row r="75" spans="1:19">
      <c r="A75" s="341" t="s">
        <v>111</v>
      </c>
      <c r="B75" s="341" t="s">
        <v>378</v>
      </c>
      <c r="C75" s="341">
        <v>94</v>
      </c>
      <c r="D75" s="341" t="s">
        <v>568</v>
      </c>
      <c r="E75" s="342">
        <v>1997</v>
      </c>
      <c r="F75" s="342" t="s">
        <v>1106</v>
      </c>
      <c r="G75" s="144">
        <v>92.1</v>
      </c>
      <c r="H75" s="341">
        <v>63</v>
      </c>
      <c r="I75" s="341">
        <v>68</v>
      </c>
      <c r="J75" s="341">
        <v>-75</v>
      </c>
      <c r="K75" s="341">
        <v>68</v>
      </c>
      <c r="L75" s="341">
        <v>78</v>
      </c>
      <c r="M75" s="341">
        <v>84</v>
      </c>
      <c r="N75" s="341">
        <v>91</v>
      </c>
      <c r="O75" s="341">
        <v>91</v>
      </c>
      <c r="P75" s="341">
        <v>159</v>
      </c>
      <c r="Q75" s="341">
        <v>4</v>
      </c>
      <c r="R75" s="341"/>
      <c r="S75" s="341">
        <v>183.00630000000001</v>
      </c>
    </row>
    <row r="76" spans="1:19">
      <c r="A76" s="341" t="s">
        <v>111</v>
      </c>
      <c r="B76" s="341" t="s">
        <v>378</v>
      </c>
      <c r="C76" s="341">
        <v>105</v>
      </c>
      <c r="D76" s="341" t="s">
        <v>1155</v>
      </c>
      <c r="E76" s="342">
        <v>1995</v>
      </c>
      <c r="F76" s="342" t="s">
        <v>401</v>
      </c>
      <c r="G76" s="144">
        <v>104</v>
      </c>
      <c r="H76" s="341">
        <v>115</v>
      </c>
      <c r="I76" s="341">
        <v>120</v>
      </c>
      <c r="J76" s="341">
        <v>-124</v>
      </c>
      <c r="K76" s="341">
        <v>120</v>
      </c>
      <c r="L76" s="341">
        <v>155</v>
      </c>
      <c r="M76" s="341">
        <v>-164</v>
      </c>
      <c r="N76" s="341">
        <v>-169</v>
      </c>
      <c r="O76" s="341">
        <v>155</v>
      </c>
      <c r="P76" s="341">
        <v>275</v>
      </c>
      <c r="Q76" s="341">
        <v>1</v>
      </c>
      <c r="R76" s="341"/>
      <c r="S76" s="341">
        <v>301.55529999999999</v>
      </c>
    </row>
    <row r="77" spans="1:19">
      <c r="A77" s="341" t="s">
        <v>111</v>
      </c>
      <c r="B77" s="341" t="s">
        <v>378</v>
      </c>
      <c r="C77" s="341">
        <v>105</v>
      </c>
      <c r="D77" s="341" t="s">
        <v>1156</v>
      </c>
      <c r="E77" s="342">
        <v>1997</v>
      </c>
      <c r="F77" s="342" t="s">
        <v>405</v>
      </c>
      <c r="G77" s="144">
        <v>103.3</v>
      </c>
      <c r="H77" s="341">
        <v>90</v>
      </c>
      <c r="I77" s="341">
        <v>100</v>
      </c>
      <c r="J77" s="341">
        <v>-115</v>
      </c>
      <c r="K77" s="341">
        <v>100</v>
      </c>
      <c r="L77" s="341">
        <v>140</v>
      </c>
      <c r="M77" s="341">
        <v>-150</v>
      </c>
      <c r="N77" s="341">
        <v>-160</v>
      </c>
      <c r="O77" s="341">
        <v>140</v>
      </c>
      <c r="P77" s="341">
        <v>240</v>
      </c>
      <c r="Q77" s="341">
        <v>2</v>
      </c>
      <c r="R77" s="341"/>
      <c r="S77" s="341">
        <v>263.81439999999998</v>
      </c>
    </row>
    <row r="78" spans="1:19">
      <c r="A78" s="341" t="s">
        <v>111</v>
      </c>
      <c r="B78" s="341" t="s">
        <v>381</v>
      </c>
      <c r="C78" s="341">
        <v>105</v>
      </c>
      <c r="D78" s="341" t="s">
        <v>1157</v>
      </c>
      <c r="E78" s="342">
        <v>1993</v>
      </c>
      <c r="F78" s="342" t="s">
        <v>473</v>
      </c>
      <c r="G78" s="144">
        <v>104.2</v>
      </c>
      <c r="H78" s="341">
        <v>92</v>
      </c>
      <c r="I78" s="341">
        <v>97</v>
      </c>
      <c r="J78" s="341">
        <v>-102</v>
      </c>
      <c r="K78" s="341">
        <v>97</v>
      </c>
      <c r="L78" s="341">
        <v>-125</v>
      </c>
      <c r="M78" s="341">
        <v>-130</v>
      </c>
      <c r="N78" s="341">
        <v>130</v>
      </c>
      <c r="O78" s="341">
        <v>130</v>
      </c>
      <c r="P78" s="341">
        <v>227</v>
      </c>
      <c r="Q78" s="341">
        <v>3</v>
      </c>
      <c r="R78" s="341"/>
      <c r="S78" s="341">
        <v>248.75</v>
      </c>
    </row>
    <row r="79" spans="1:19">
      <c r="A79" s="341" t="s">
        <v>111</v>
      </c>
      <c r="B79" s="341" t="s">
        <v>381</v>
      </c>
      <c r="C79" s="341" t="s">
        <v>5</v>
      </c>
      <c r="D79" s="341" t="s">
        <v>1158</v>
      </c>
      <c r="E79" s="342">
        <v>1988</v>
      </c>
      <c r="F79" s="342" t="s">
        <v>1133</v>
      </c>
      <c r="G79" s="144">
        <v>141.5</v>
      </c>
      <c r="H79" s="341">
        <v>97</v>
      </c>
      <c r="I79" s="341">
        <v>102</v>
      </c>
      <c r="J79" s="341">
        <v>-107</v>
      </c>
      <c r="K79" s="341">
        <v>102</v>
      </c>
      <c r="L79" s="341">
        <v>120</v>
      </c>
      <c r="M79" s="341">
        <v>127</v>
      </c>
      <c r="N79" s="341">
        <v>132</v>
      </c>
      <c r="O79" s="341">
        <v>132</v>
      </c>
      <c r="P79" s="341">
        <v>234</v>
      </c>
      <c r="Q79" s="341">
        <v>1</v>
      </c>
      <c r="R79" s="341"/>
      <c r="S79" s="341">
        <v>237.55330000000001</v>
      </c>
    </row>
    <row r="80" spans="1:19" ht="15.75" thickBot="1"/>
    <row r="81" spans="1:19">
      <c r="A81" s="529" t="s">
        <v>253</v>
      </c>
      <c r="B81" s="529" t="s">
        <v>42</v>
      </c>
      <c r="C81" s="330" t="s">
        <v>246</v>
      </c>
      <c r="D81" s="529" t="s">
        <v>13</v>
      </c>
      <c r="E81" s="330" t="s">
        <v>247</v>
      </c>
      <c r="F81" s="529" t="s">
        <v>1</v>
      </c>
      <c r="G81" s="329" t="s">
        <v>248</v>
      </c>
      <c r="H81" s="531" t="s">
        <v>249</v>
      </c>
      <c r="I81" s="532"/>
      <c r="J81" s="533"/>
      <c r="K81" s="329" t="s">
        <v>250</v>
      </c>
      <c r="L81" s="331"/>
      <c r="M81" s="332" t="s">
        <v>251</v>
      </c>
      <c r="N81" s="333"/>
      <c r="O81" s="329" t="s">
        <v>250</v>
      </c>
      <c r="P81" s="529" t="s">
        <v>3</v>
      </c>
      <c r="Q81" s="529" t="s">
        <v>4</v>
      </c>
      <c r="R81" s="529" t="s">
        <v>48</v>
      </c>
      <c r="S81" s="527" t="s">
        <v>44</v>
      </c>
    </row>
    <row r="82" spans="1:19" ht="15.75" thickBot="1">
      <c r="A82" s="530"/>
      <c r="B82" s="530"/>
      <c r="C82" s="335" t="s">
        <v>254</v>
      </c>
      <c r="D82" s="530"/>
      <c r="E82" s="335" t="s">
        <v>256</v>
      </c>
      <c r="F82" s="530"/>
      <c r="G82" s="334" t="s">
        <v>246</v>
      </c>
      <c r="H82" s="336">
        <v>1</v>
      </c>
      <c r="I82" s="337">
        <v>2</v>
      </c>
      <c r="J82" s="338">
        <v>3</v>
      </c>
      <c r="K82" s="334" t="s">
        <v>257</v>
      </c>
      <c r="L82" s="336">
        <v>1</v>
      </c>
      <c r="M82" s="337">
        <v>2</v>
      </c>
      <c r="N82" s="338">
        <v>3</v>
      </c>
      <c r="O82" s="334" t="s">
        <v>258</v>
      </c>
      <c r="P82" s="530"/>
      <c r="Q82" s="530"/>
      <c r="R82" s="530"/>
      <c r="S82" s="528"/>
    </row>
    <row r="83" spans="1:19">
      <c r="A83" s="339" t="s">
        <v>259</v>
      </c>
      <c r="B83" s="339" t="s">
        <v>381</v>
      </c>
      <c r="C83" s="339">
        <v>69</v>
      </c>
      <c r="D83" s="339" t="s">
        <v>1159</v>
      </c>
      <c r="E83" s="340">
        <v>1994</v>
      </c>
      <c r="F83" s="340" t="s">
        <v>1160</v>
      </c>
      <c r="G83" s="141">
        <v>68.7</v>
      </c>
      <c r="H83" s="339">
        <v>76</v>
      </c>
      <c r="I83" s="339">
        <v>80</v>
      </c>
      <c r="J83" s="339">
        <v>-83</v>
      </c>
      <c r="K83" s="339">
        <v>80</v>
      </c>
      <c r="L83" s="339">
        <v>91</v>
      </c>
      <c r="M83" s="339">
        <v>95</v>
      </c>
      <c r="N83" s="339">
        <v>-99</v>
      </c>
      <c r="O83" s="339">
        <v>95</v>
      </c>
      <c r="P83" s="339">
        <v>175</v>
      </c>
      <c r="Q83" s="339">
        <v>1</v>
      </c>
      <c r="R83" s="339"/>
      <c r="S83" s="339">
        <v>220.1721</v>
      </c>
    </row>
    <row r="84" spans="1:19">
      <c r="A84" s="341" t="s">
        <v>259</v>
      </c>
      <c r="B84" s="341" t="s">
        <v>381</v>
      </c>
      <c r="C84" s="341">
        <v>69</v>
      </c>
      <c r="D84" s="341" t="s">
        <v>1161</v>
      </c>
      <c r="E84" s="342">
        <v>1986</v>
      </c>
      <c r="F84" s="342" t="s">
        <v>473</v>
      </c>
      <c r="G84" s="144">
        <v>68.400000000000006</v>
      </c>
      <c r="H84" s="341">
        <v>60</v>
      </c>
      <c r="I84" s="341">
        <v>63</v>
      </c>
      <c r="J84" s="341">
        <v>67</v>
      </c>
      <c r="K84" s="341">
        <v>67</v>
      </c>
      <c r="L84" s="341">
        <v>83</v>
      </c>
      <c r="M84" s="341">
        <v>86</v>
      </c>
      <c r="N84" s="341">
        <v>89</v>
      </c>
      <c r="O84" s="341">
        <v>89</v>
      </c>
      <c r="P84" s="341">
        <v>156</v>
      </c>
      <c r="Q84" s="341">
        <v>2</v>
      </c>
      <c r="R84" s="341"/>
      <c r="S84" s="341">
        <v>196.78370000000001</v>
      </c>
    </row>
    <row r="85" spans="1:19">
      <c r="A85" s="341" t="s">
        <v>259</v>
      </c>
      <c r="B85" s="341" t="s">
        <v>378</v>
      </c>
      <c r="C85" s="341">
        <v>69</v>
      </c>
      <c r="D85" s="341" t="s">
        <v>503</v>
      </c>
      <c r="E85" s="342">
        <v>1997</v>
      </c>
      <c r="F85" s="342" t="s">
        <v>473</v>
      </c>
      <c r="G85" s="144">
        <v>67.599999999999994</v>
      </c>
      <c r="H85" s="341">
        <v>62</v>
      </c>
      <c r="I85" s="341">
        <v>65</v>
      </c>
      <c r="J85" s="341">
        <v>67</v>
      </c>
      <c r="K85" s="341">
        <v>67</v>
      </c>
      <c r="L85" s="341">
        <v>74</v>
      </c>
      <c r="M85" s="341">
        <v>78</v>
      </c>
      <c r="N85" s="341">
        <v>-80</v>
      </c>
      <c r="O85" s="341">
        <v>78</v>
      </c>
      <c r="P85" s="341">
        <v>145</v>
      </c>
      <c r="Q85" s="341">
        <v>3</v>
      </c>
      <c r="R85" s="341"/>
      <c r="S85" s="341">
        <v>184.21719999999999</v>
      </c>
    </row>
    <row r="86" spans="1:19">
      <c r="A86" s="341" t="s">
        <v>259</v>
      </c>
      <c r="B86" s="341" t="s">
        <v>111</v>
      </c>
      <c r="C86" s="341">
        <v>69</v>
      </c>
      <c r="D86" s="341" t="s">
        <v>1162</v>
      </c>
      <c r="E86" s="342">
        <v>1973</v>
      </c>
      <c r="F86" s="342" t="s">
        <v>473</v>
      </c>
      <c r="G86" s="144">
        <v>68.7</v>
      </c>
      <c r="H86" s="341">
        <v>41</v>
      </c>
      <c r="I86" s="341">
        <v>43</v>
      </c>
      <c r="J86" s="341">
        <v>46</v>
      </c>
      <c r="K86" s="341">
        <v>46</v>
      </c>
      <c r="L86" s="341">
        <v>54</v>
      </c>
      <c r="M86" s="341">
        <v>57</v>
      </c>
      <c r="N86" s="341">
        <v>61</v>
      </c>
      <c r="O86" s="341">
        <v>61</v>
      </c>
      <c r="P86" s="341">
        <v>107</v>
      </c>
      <c r="Q86" s="341">
        <v>4</v>
      </c>
      <c r="R86" s="341"/>
      <c r="S86" s="341">
        <v>134.61949999999999</v>
      </c>
    </row>
    <row r="87" spans="1:19">
      <c r="A87" s="341" t="s">
        <v>259</v>
      </c>
      <c r="B87" s="341" t="s">
        <v>381</v>
      </c>
      <c r="C87" s="341">
        <v>69</v>
      </c>
      <c r="D87" s="341" t="s">
        <v>1163</v>
      </c>
      <c r="E87" s="342">
        <v>1994</v>
      </c>
      <c r="F87" s="342" t="s">
        <v>399</v>
      </c>
      <c r="G87" s="144">
        <v>66.8</v>
      </c>
      <c r="H87" s="341">
        <v>38</v>
      </c>
      <c r="I87" s="341">
        <v>44</v>
      </c>
      <c r="J87" s="341">
        <v>-48</v>
      </c>
      <c r="K87" s="341">
        <v>44</v>
      </c>
      <c r="L87" s="341">
        <v>56</v>
      </c>
      <c r="M87" s="341">
        <v>60</v>
      </c>
      <c r="N87" s="341">
        <v>-62</v>
      </c>
      <c r="O87" s="341">
        <v>60</v>
      </c>
      <c r="P87" s="341">
        <v>104</v>
      </c>
      <c r="Q87" s="341">
        <v>5</v>
      </c>
      <c r="R87" s="341"/>
      <c r="S87" s="341">
        <v>133.09989999999999</v>
      </c>
    </row>
    <row r="88" spans="1:19">
      <c r="A88" s="341" t="s">
        <v>259</v>
      </c>
      <c r="B88" s="341" t="s">
        <v>131</v>
      </c>
      <c r="C88" s="341">
        <v>69</v>
      </c>
      <c r="D88" s="341" t="s">
        <v>1164</v>
      </c>
      <c r="E88" s="342">
        <v>2000</v>
      </c>
      <c r="F88" s="342" t="s">
        <v>401</v>
      </c>
      <c r="G88" s="144">
        <v>64.900000000000006</v>
      </c>
      <c r="H88" s="341">
        <v>30</v>
      </c>
      <c r="I88" s="341">
        <v>34</v>
      </c>
      <c r="J88" s="341">
        <v>-38</v>
      </c>
      <c r="K88" s="341">
        <v>34</v>
      </c>
      <c r="L88" s="341">
        <v>47</v>
      </c>
      <c r="M88" s="341">
        <v>50</v>
      </c>
      <c r="N88" s="341">
        <v>52</v>
      </c>
      <c r="O88" s="341">
        <v>52</v>
      </c>
      <c r="P88" s="341">
        <v>86</v>
      </c>
      <c r="Q88" s="341">
        <v>6</v>
      </c>
      <c r="R88" s="341"/>
      <c r="S88" s="341">
        <v>112.0869</v>
      </c>
    </row>
    <row r="89" spans="1:19">
      <c r="A89" s="341" t="s">
        <v>259</v>
      </c>
      <c r="B89" s="341" t="s">
        <v>131</v>
      </c>
      <c r="C89" s="341">
        <v>75</v>
      </c>
      <c r="D89" s="341" t="s">
        <v>386</v>
      </c>
      <c r="E89" s="342">
        <v>1999</v>
      </c>
      <c r="F89" s="342" t="s">
        <v>401</v>
      </c>
      <c r="G89" s="144">
        <v>74.8</v>
      </c>
      <c r="H89" s="341">
        <v>55</v>
      </c>
      <c r="I89" s="341">
        <v>59</v>
      </c>
      <c r="J89" s="341">
        <v>62</v>
      </c>
      <c r="K89" s="341">
        <v>62</v>
      </c>
      <c r="L89" s="341">
        <v>82</v>
      </c>
      <c r="M89" s="341">
        <v>87</v>
      </c>
      <c r="N89" s="341">
        <v>-90</v>
      </c>
      <c r="O89" s="341">
        <v>87</v>
      </c>
      <c r="P89" s="341">
        <v>149</v>
      </c>
      <c r="Q89" s="341">
        <v>1</v>
      </c>
      <c r="R89" s="341"/>
      <c r="S89" s="341">
        <v>178.66220000000001</v>
      </c>
    </row>
    <row r="90" spans="1:19">
      <c r="A90" s="341" t="s">
        <v>259</v>
      </c>
      <c r="B90" s="341" t="s">
        <v>378</v>
      </c>
      <c r="C90" s="341">
        <v>75</v>
      </c>
      <c r="D90" s="341" t="s">
        <v>1165</v>
      </c>
      <c r="E90" s="342">
        <v>1995</v>
      </c>
      <c r="F90" s="342" t="s">
        <v>1127</v>
      </c>
      <c r="G90" s="144">
        <v>73.7</v>
      </c>
      <c r="H90" s="341">
        <v>54</v>
      </c>
      <c r="I90" s="341">
        <v>60</v>
      </c>
      <c r="J90" s="341">
        <v>65</v>
      </c>
      <c r="K90" s="341">
        <v>65</v>
      </c>
      <c r="L90" s="341">
        <v>69</v>
      </c>
      <c r="M90" s="341">
        <v>75</v>
      </c>
      <c r="N90" s="341">
        <v>-83</v>
      </c>
      <c r="O90" s="341">
        <v>75</v>
      </c>
      <c r="P90" s="341">
        <v>140</v>
      </c>
      <c r="Q90" s="341">
        <v>2</v>
      </c>
      <c r="R90" s="341"/>
      <c r="S90" s="341">
        <v>169.2132</v>
      </c>
    </row>
    <row r="91" spans="1:19">
      <c r="A91" s="341" t="s">
        <v>259</v>
      </c>
      <c r="B91" s="341" t="s">
        <v>381</v>
      </c>
      <c r="C91" s="341">
        <v>75</v>
      </c>
      <c r="D91" s="341" t="s">
        <v>1166</v>
      </c>
      <c r="E91" s="342">
        <v>1991</v>
      </c>
      <c r="F91" s="342" t="s">
        <v>1133</v>
      </c>
      <c r="G91" s="144">
        <v>72.900000000000006</v>
      </c>
      <c r="H91" s="341">
        <v>51</v>
      </c>
      <c r="I91" s="341">
        <v>53</v>
      </c>
      <c r="J91" s="341">
        <v>55</v>
      </c>
      <c r="K91" s="341">
        <v>55</v>
      </c>
      <c r="L91" s="341">
        <v>60</v>
      </c>
      <c r="M91" s="341">
        <v>67</v>
      </c>
      <c r="N91" s="341">
        <v>70</v>
      </c>
      <c r="O91" s="341">
        <v>70</v>
      </c>
      <c r="P91" s="341">
        <v>125</v>
      </c>
      <c r="Q91" s="341">
        <v>3</v>
      </c>
      <c r="R91" s="341"/>
      <c r="S91" s="341">
        <v>151.98920000000001</v>
      </c>
    </row>
    <row r="92" spans="1:19">
      <c r="A92" s="341" t="s">
        <v>259</v>
      </c>
      <c r="B92" s="341" t="s">
        <v>381</v>
      </c>
      <c r="C92" s="341">
        <v>75</v>
      </c>
      <c r="D92" s="341" t="s">
        <v>1167</v>
      </c>
      <c r="E92" s="342">
        <v>1990</v>
      </c>
      <c r="F92" s="342" t="s">
        <v>1133</v>
      </c>
      <c r="G92" s="144">
        <v>73.5</v>
      </c>
      <c r="H92" s="341">
        <v>52</v>
      </c>
      <c r="I92" s="341">
        <v>-55</v>
      </c>
      <c r="J92" s="341">
        <v>56</v>
      </c>
      <c r="K92" s="341">
        <v>56</v>
      </c>
      <c r="L92" s="341">
        <v>69</v>
      </c>
      <c r="M92" s="341">
        <v>-72</v>
      </c>
      <c r="N92" s="341">
        <v>-72</v>
      </c>
      <c r="O92" s="341">
        <v>69</v>
      </c>
      <c r="P92" s="341">
        <v>125</v>
      </c>
      <c r="Q92" s="341">
        <v>4</v>
      </c>
      <c r="R92" s="341"/>
      <c r="S92" s="341">
        <v>151.30699999999999</v>
      </c>
    </row>
    <row r="93" spans="1:19">
      <c r="A93" s="341" t="s">
        <v>259</v>
      </c>
      <c r="B93" s="341" t="s">
        <v>131</v>
      </c>
      <c r="C93" s="341">
        <v>75</v>
      </c>
      <c r="D93" s="341" t="s">
        <v>1168</v>
      </c>
      <c r="E93" s="342">
        <v>1999</v>
      </c>
      <c r="F93" s="342" t="s">
        <v>401</v>
      </c>
      <c r="G93" s="144">
        <v>73.400000000000006</v>
      </c>
      <c r="H93" s="341">
        <v>48</v>
      </c>
      <c r="I93" s="341">
        <v>51</v>
      </c>
      <c r="J93" s="341">
        <v>-53</v>
      </c>
      <c r="K93" s="341">
        <v>51</v>
      </c>
      <c r="L93" s="341">
        <v>-61</v>
      </c>
      <c r="M93" s="341">
        <v>61</v>
      </c>
      <c r="N93" s="341">
        <v>-63</v>
      </c>
      <c r="O93" s="341">
        <v>61</v>
      </c>
      <c r="P93" s="341">
        <v>112</v>
      </c>
      <c r="Q93" s="341">
        <v>5</v>
      </c>
      <c r="R93" s="341"/>
      <c r="S93" s="341">
        <v>135.67189999999999</v>
      </c>
    </row>
    <row r="94" spans="1:19">
      <c r="A94" s="341" t="s">
        <v>259</v>
      </c>
      <c r="B94" s="341" t="s">
        <v>131</v>
      </c>
      <c r="C94" s="341" t="s">
        <v>6</v>
      </c>
      <c r="D94" s="341" t="s">
        <v>1169</v>
      </c>
      <c r="E94" s="342">
        <v>1998</v>
      </c>
      <c r="F94" s="342" t="s">
        <v>383</v>
      </c>
      <c r="G94" s="144">
        <v>97</v>
      </c>
      <c r="H94" s="341">
        <v>54</v>
      </c>
      <c r="I94" s="341">
        <v>59</v>
      </c>
      <c r="J94" s="341">
        <v>-63</v>
      </c>
      <c r="K94" s="341">
        <v>59</v>
      </c>
      <c r="L94" s="341">
        <v>72</v>
      </c>
      <c r="M94" s="341">
        <v>-77</v>
      </c>
      <c r="N94" s="341">
        <v>77</v>
      </c>
      <c r="O94" s="341">
        <v>77</v>
      </c>
      <c r="P94" s="341">
        <v>136</v>
      </c>
      <c r="Q94" s="341">
        <v>1</v>
      </c>
      <c r="R94" s="341"/>
      <c r="S94" s="341">
        <v>145.80539999999999</v>
      </c>
    </row>
    <row r="95" spans="1:19">
      <c r="A95" s="341" t="s">
        <v>259</v>
      </c>
      <c r="B95" s="341" t="s">
        <v>378</v>
      </c>
      <c r="C95" s="341" t="s">
        <v>6</v>
      </c>
      <c r="D95" s="341" t="s">
        <v>1170</v>
      </c>
      <c r="E95" s="342">
        <v>1996</v>
      </c>
      <c r="F95" s="342" t="s">
        <v>405</v>
      </c>
      <c r="G95" s="144">
        <v>88.1</v>
      </c>
      <c r="H95" s="341">
        <v>40</v>
      </c>
      <c r="I95" s="341">
        <v>-44</v>
      </c>
      <c r="J95" s="341">
        <v>-46</v>
      </c>
      <c r="K95" s="341">
        <v>40</v>
      </c>
      <c r="L95" s="341">
        <v>56</v>
      </c>
      <c r="M95" s="341">
        <v>-61</v>
      </c>
      <c r="N95" s="341">
        <v>61</v>
      </c>
      <c r="O95" s="341">
        <v>61</v>
      </c>
      <c r="P95" s="341">
        <v>101</v>
      </c>
      <c r="Q95" s="341">
        <v>2</v>
      </c>
      <c r="R95" s="341"/>
      <c r="S95" s="341">
        <v>112.1738</v>
      </c>
    </row>
    <row r="96" spans="1:19">
      <c r="A96" s="341" t="s">
        <v>259</v>
      </c>
      <c r="B96" s="341" t="s">
        <v>378</v>
      </c>
      <c r="C96" s="341" t="s">
        <v>6</v>
      </c>
      <c r="D96" s="341" t="s">
        <v>1171</v>
      </c>
      <c r="E96" s="342">
        <v>1997</v>
      </c>
      <c r="F96" s="342" t="s">
        <v>405</v>
      </c>
      <c r="G96" s="144">
        <v>75.3</v>
      </c>
      <c r="H96" s="341">
        <v>-40</v>
      </c>
      <c r="I96" s="341">
        <v>40</v>
      </c>
      <c r="J96" s="341">
        <v>-45</v>
      </c>
      <c r="K96" s="341">
        <v>40</v>
      </c>
      <c r="L96" s="341">
        <v>52</v>
      </c>
      <c r="M96" s="341">
        <v>-60</v>
      </c>
      <c r="N96" s="341">
        <v>60</v>
      </c>
      <c r="O96" s="341">
        <v>60</v>
      </c>
      <c r="P96" s="341">
        <v>100</v>
      </c>
      <c r="Q96" s="341">
        <v>3</v>
      </c>
      <c r="R96" s="341"/>
      <c r="S96" s="341">
        <v>119.4854</v>
      </c>
    </row>
    <row r="97" spans="1:19">
      <c r="A97" s="341" t="s">
        <v>259</v>
      </c>
      <c r="B97" s="341" t="s">
        <v>131</v>
      </c>
      <c r="C97" s="341" t="s">
        <v>6</v>
      </c>
      <c r="D97" s="341" t="s">
        <v>1172</v>
      </c>
      <c r="E97" s="342">
        <v>1999</v>
      </c>
      <c r="F97" s="342" t="s">
        <v>1098</v>
      </c>
      <c r="G97" s="144">
        <v>75.5</v>
      </c>
      <c r="H97" s="341">
        <v>40</v>
      </c>
      <c r="I97" s="341">
        <v>-45</v>
      </c>
      <c r="J97" s="341">
        <v>45</v>
      </c>
      <c r="K97" s="341">
        <v>45</v>
      </c>
      <c r="L97" s="341">
        <v>50</v>
      </c>
      <c r="M97" s="341">
        <v>-55</v>
      </c>
      <c r="N97" s="341">
        <v>55</v>
      </c>
      <c r="O97" s="341">
        <v>55</v>
      </c>
      <c r="P97" s="341">
        <v>100</v>
      </c>
      <c r="Q97" s="341">
        <v>4</v>
      </c>
      <c r="R97" s="341"/>
      <c r="S97" s="341">
        <v>119.3189</v>
      </c>
    </row>
  </sheetData>
  <mergeCells count="47">
    <mergeCell ref="Q18:Q19"/>
    <mergeCell ref="R18:R19"/>
    <mergeCell ref="S18:S19"/>
    <mergeCell ref="I6:J8"/>
    <mergeCell ref="A30:A31"/>
    <mergeCell ref="B30:B31"/>
    <mergeCell ref="D30:D31"/>
    <mergeCell ref="F30:F31"/>
    <mergeCell ref="H30:J30"/>
    <mergeCell ref="P30:P31"/>
    <mergeCell ref="A18:A19"/>
    <mergeCell ref="B18:B19"/>
    <mergeCell ref="D18:D19"/>
    <mergeCell ref="F18:F19"/>
    <mergeCell ref="H18:J18"/>
    <mergeCell ref="P18:P19"/>
    <mergeCell ref="Q30:Q31"/>
    <mergeCell ref="R30:R31"/>
    <mergeCell ref="S30:S31"/>
    <mergeCell ref="A41:A42"/>
    <mergeCell ref="B41:B42"/>
    <mergeCell ref="D41:D42"/>
    <mergeCell ref="F41:F42"/>
    <mergeCell ref="H41:J41"/>
    <mergeCell ref="P41:P42"/>
    <mergeCell ref="Q41:Q42"/>
    <mergeCell ref="F59:F60"/>
    <mergeCell ref="H59:J59"/>
    <mergeCell ref="P59:P60"/>
    <mergeCell ref="Q59:Q60"/>
    <mergeCell ref="R59:R60"/>
    <mergeCell ref="D15:H15"/>
    <mergeCell ref="S59:S60"/>
    <mergeCell ref="A81:A82"/>
    <mergeCell ref="B81:B82"/>
    <mergeCell ref="D81:D82"/>
    <mergeCell ref="F81:F82"/>
    <mergeCell ref="H81:J81"/>
    <mergeCell ref="P81:P82"/>
    <mergeCell ref="Q81:Q82"/>
    <mergeCell ref="R81:R82"/>
    <mergeCell ref="S81:S82"/>
    <mergeCell ref="R41:R42"/>
    <mergeCell ref="S41:S42"/>
    <mergeCell ref="A59:A60"/>
    <mergeCell ref="B59:B60"/>
    <mergeCell ref="D59:D6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2-7-15</vt:lpstr>
      <vt:lpstr>2-21-15</vt:lpstr>
      <vt:lpstr>2-28-15</vt:lpstr>
      <vt:lpstr>3-14-15</vt:lpstr>
      <vt:lpstr>4-4-15</vt:lpstr>
      <vt:lpstr>4-4-15 (2)</vt:lpstr>
      <vt:lpstr>4-25-15</vt:lpstr>
      <vt:lpstr>5-23-15</vt:lpstr>
      <vt:lpstr>5-23-15 (2)</vt:lpstr>
      <vt:lpstr>6-13-16</vt:lpstr>
      <vt:lpstr>6-20-15</vt:lpstr>
      <vt:lpstr>6-20-15 (2)</vt:lpstr>
      <vt:lpstr>6-20-15 (3)</vt:lpstr>
      <vt:lpstr>7-4-15</vt:lpstr>
      <vt:lpstr>7-18-15</vt:lpstr>
      <vt:lpstr>8-1-15</vt:lpstr>
      <vt:lpstr>9-12-15</vt:lpstr>
      <vt:lpstr>9-19-15</vt:lpstr>
      <vt:lpstr>10-17-15</vt:lpstr>
      <vt:lpstr>10-17-15 (2)</vt:lpstr>
      <vt:lpstr>10-24-15</vt:lpstr>
      <vt:lpstr>10-24-15 (2)</vt:lpstr>
      <vt:lpstr>11-7-15</vt:lpstr>
    </vt:vector>
  </TitlesOfParts>
  <Company>Seminole County Sheriff's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2013-01-21T19:53:50Z</dcterms:created>
  <dcterms:modified xsi:type="dcterms:W3CDTF">2015-12-22T20:06:45Z</dcterms:modified>
</cp:coreProperties>
</file>